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ff - Marcie\Documents\Cash Receipts\"/>
    </mc:Choice>
  </mc:AlternateContent>
  <xr:revisionPtr revIDLastSave="0" documentId="13_ncr:1_{F2A22AC0-8513-4011-858E-0701597A8B60}" xr6:coauthVersionLast="36" xr6:coauthVersionMax="36" xr10:uidLastSave="{00000000-0000-0000-0000-000000000000}"/>
  <bookViews>
    <workbookView xWindow="-15" yWindow="2865" windowWidth="11970" windowHeight="2790" activeTab="9" xr2:uid="{00000000-000D-0000-FFFF-FFFF00000000}"/>
  </bookViews>
  <sheets>
    <sheet name="July" sheetId="55" r:id="rId1"/>
    <sheet name="August" sheetId="56" r:id="rId2"/>
    <sheet name="September" sheetId="57" r:id="rId3"/>
    <sheet name="October " sheetId="58" r:id="rId4"/>
    <sheet name="November" sheetId="59" r:id="rId5"/>
    <sheet name="December" sheetId="60" r:id="rId6"/>
    <sheet name="January" sheetId="61" r:id="rId7"/>
    <sheet name="February" sheetId="62" r:id="rId8"/>
    <sheet name="March" sheetId="63" r:id="rId9"/>
    <sheet name="April" sheetId="64" r:id="rId10"/>
  </sheets>
  <calcPr calcId="191029"/>
</workbook>
</file>

<file path=xl/calcChain.xml><?xml version="1.0" encoding="utf-8"?>
<calcChain xmlns="http://schemas.openxmlformats.org/spreadsheetml/2006/main">
  <c r="B57" i="64" l="1"/>
  <c r="C47" i="64"/>
  <c r="O39" i="64"/>
  <c r="N39" i="64"/>
  <c r="M39" i="64"/>
  <c r="L39" i="64"/>
  <c r="K39" i="64"/>
  <c r="J39" i="64"/>
  <c r="I39" i="64"/>
  <c r="H39" i="64"/>
  <c r="G39" i="64"/>
  <c r="F39" i="64"/>
  <c r="E39" i="64"/>
  <c r="D39" i="64"/>
  <c r="C37" i="64"/>
  <c r="Q35" i="64"/>
  <c r="R35" i="64" s="1"/>
  <c r="Q32" i="64"/>
  <c r="R32" i="64" s="1"/>
  <c r="Q29" i="64"/>
  <c r="R29" i="64" s="1"/>
  <c r="Q28" i="64"/>
  <c r="R28" i="64" s="1"/>
  <c r="Q27" i="64"/>
  <c r="R27" i="64" s="1"/>
  <c r="Q26" i="64"/>
  <c r="R26" i="64" s="1"/>
  <c r="Q25" i="64"/>
  <c r="R25" i="64" s="1"/>
  <c r="Q22" i="64"/>
  <c r="R22" i="64" s="1"/>
  <c r="Q21" i="64"/>
  <c r="R21" i="64" s="1"/>
  <c r="Q20" i="64"/>
  <c r="R20" i="64" s="1"/>
  <c r="Q19" i="64"/>
  <c r="R19" i="64" s="1"/>
  <c r="Q18" i="64"/>
  <c r="R18" i="64" s="1"/>
  <c r="Q15" i="64"/>
  <c r="R15" i="64" s="1"/>
  <c r="Q14" i="64"/>
  <c r="R14" i="64" s="1"/>
  <c r="Q13" i="64"/>
  <c r="R13" i="64" s="1"/>
  <c r="Q10" i="64"/>
  <c r="R10" i="64" s="1"/>
  <c r="Q7" i="64"/>
  <c r="R7" i="64" s="1"/>
  <c r="R39" i="64" l="1"/>
  <c r="Q39" i="64"/>
  <c r="B57" i="63"/>
  <c r="C47" i="63"/>
  <c r="O39" i="63"/>
  <c r="N39" i="63"/>
  <c r="M39" i="63"/>
  <c r="L39" i="63"/>
  <c r="K39" i="63"/>
  <c r="J39" i="63"/>
  <c r="I39" i="63"/>
  <c r="H39" i="63"/>
  <c r="G39" i="63"/>
  <c r="F39" i="63"/>
  <c r="E39" i="63"/>
  <c r="D39" i="63"/>
  <c r="C37" i="63"/>
  <c r="Q35" i="63"/>
  <c r="R35" i="63" s="1"/>
  <c r="Q32" i="63"/>
  <c r="R32" i="63" s="1"/>
  <c r="Q29" i="63"/>
  <c r="R29" i="63" s="1"/>
  <c r="Q28" i="63"/>
  <c r="R28" i="63" s="1"/>
  <c r="Q27" i="63"/>
  <c r="R27" i="63" s="1"/>
  <c r="Q26" i="63"/>
  <c r="R26" i="63" s="1"/>
  <c r="Q25" i="63"/>
  <c r="R25" i="63" s="1"/>
  <c r="Q22" i="63"/>
  <c r="R22" i="63" s="1"/>
  <c r="Q21" i="63"/>
  <c r="R21" i="63" s="1"/>
  <c r="Q20" i="63"/>
  <c r="R20" i="63" s="1"/>
  <c r="Q19" i="63"/>
  <c r="R19" i="63" s="1"/>
  <c r="Q18" i="63"/>
  <c r="R18" i="63" s="1"/>
  <c r="Q15" i="63"/>
  <c r="R15" i="63" s="1"/>
  <c r="Q14" i="63"/>
  <c r="R14" i="63" s="1"/>
  <c r="Q13" i="63"/>
  <c r="R13" i="63" s="1"/>
  <c r="R10" i="63"/>
  <c r="Q10" i="63"/>
  <c r="Q7" i="63"/>
  <c r="R7" i="63" s="1"/>
  <c r="R39" i="63" l="1"/>
  <c r="Q39" i="63"/>
  <c r="B57" i="62"/>
  <c r="C47" i="62"/>
  <c r="O39" i="62"/>
  <c r="N39" i="62"/>
  <c r="M39" i="62"/>
  <c r="L39" i="62"/>
  <c r="K39" i="62"/>
  <c r="J39" i="62"/>
  <c r="I39" i="62"/>
  <c r="H39" i="62"/>
  <c r="G39" i="62"/>
  <c r="F39" i="62"/>
  <c r="E39" i="62"/>
  <c r="D39" i="62"/>
  <c r="C37" i="62"/>
  <c r="Q35" i="62"/>
  <c r="R35" i="62" s="1"/>
  <c r="Q32" i="62"/>
  <c r="R32" i="62" s="1"/>
  <c r="Q29" i="62"/>
  <c r="R29" i="62" s="1"/>
  <c r="Q28" i="62"/>
  <c r="R28" i="62" s="1"/>
  <c r="Q27" i="62"/>
  <c r="R27" i="62" s="1"/>
  <c r="Q26" i="62"/>
  <c r="R26" i="62" s="1"/>
  <c r="Q25" i="62"/>
  <c r="R25" i="62" s="1"/>
  <c r="Q22" i="62"/>
  <c r="R22" i="62" s="1"/>
  <c r="Q21" i="62"/>
  <c r="R21" i="62" s="1"/>
  <c r="Q20" i="62"/>
  <c r="R20" i="62" s="1"/>
  <c r="Q19" i="62"/>
  <c r="R19" i="62" s="1"/>
  <c r="Q18" i="62"/>
  <c r="R18" i="62" s="1"/>
  <c r="Q15" i="62"/>
  <c r="R15" i="62" s="1"/>
  <c r="Q14" i="62"/>
  <c r="R14" i="62" s="1"/>
  <c r="Q13" i="62"/>
  <c r="R13" i="62" s="1"/>
  <c r="Q10" i="62"/>
  <c r="R10" i="62" s="1"/>
  <c r="Q7" i="62"/>
  <c r="R7" i="62" s="1"/>
  <c r="Q39" i="62" l="1"/>
  <c r="R39" i="62"/>
  <c r="B56" i="61"/>
  <c r="C48" i="61"/>
  <c r="O39" i="61"/>
  <c r="N39" i="61"/>
  <c r="M39" i="61"/>
  <c r="L39" i="61"/>
  <c r="K39" i="61"/>
  <c r="J39" i="61"/>
  <c r="I39" i="61"/>
  <c r="H39" i="61"/>
  <c r="G39" i="61"/>
  <c r="F39" i="61"/>
  <c r="E39" i="61"/>
  <c r="D39" i="61"/>
  <c r="C37" i="61"/>
  <c r="Q35" i="61"/>
  <c r="R35" i="61" s="1"/>
  <c r="Q32" i="61"/>
  <c r="R32" i="61" s="1"/>
  <c r="Q29" i="61"/>
  <c r="R29" i="61" s="1"/>
  <c r="Q28" i="61"/>
  <c r="R28" i="61" s="1"/>
  <c r="Q27" i="61"/>
  <c r="R27" i="61" s="1"/>
  <c r="Q26" i="61"/>
  <c r="R26" i="61" s="1"/>
  <c r="Q25" i="61"/>
  <c r="R25" i="61" s="1"/>
  <c r="Q22" i="61"/>
  <c r="R22" i="61" s="1"/>
  <c r="Q21" i="61"/>
  <c r="R21" i="61" s="1"/>
  <c r="Q20" i="61"/>
  <c r="R20" i="61" s="1"/>
  <c r="Q19" i="61"/>
  <c r="R19" i="61" s="1"/>
  <c r="Q18" i="61"/>
  <c r="R18" i="61" s="1"/>
  <c r="Q15" i="61"/>
  <c r="R15" i="61" s="1"/>
  <c r="Q14" i="61"/>
  <c r="R14" i="61" s="1"/>
  <c r="Q13" i="61"/>
  <c r="R13" i="61" s="1"/>
  <c r="Q10" i="61"/>
  <c r="R10" i="61" s="1"/>
  <c r="R7" i="61"/>
  <c r="Q7" i="61"/>
  <c r="Q39" i="61" l="1"/>
  <c r="R39" i="61"/>
  <c r="B56" i="60"/>
  <c r="C48" i="60"/>
  <c r="O39" i="60"/>
  <c r="N39" i="60"/>
  <c r="M39" i="60"/>
  <c r="L39" i="60"/>
  <c r="K39" i="60"/>
  <c r="J39" i="60"/>
  <c r="I39" i="60"/>
  <c r="H39" i="60"/>
  <c r="G39" i="60"/>
  <c r="F39" i="60"/>
  <c r="E39" i="60"/>
  <c r="D39" i="60"/>
  <c r="C37" i="60"/>
  <c r="Q35" i="60"/>
  <c r="R35" i="60" s="1"/>
  <c r="Q32" i="60"/>
  <c r="R32" i="60" s="1"/>
  <c r="Q29" i="60"/>
  <c r="R29" i="60" s="1"/>
  <c r="Q28" i="60"/>
  <c r="R28" i="60" s="1"/>
  <c r="Q27" i="60"/>
  <c r="R27" i="60" s="1"/>
  <c r="Q26" i="60"/>
  <c r="R26" i="60" s="1"/>
  <c r="Q25" i="60"/>
  <c r="R25" i="60" s="1"/>
  <c r="Q22" i="60"/>
  <c r="R22" i="60" s="1"/>
  <c r="Q21" i="60"/>
  <c r="R21" i="60" s="1"/>
  <c r="Q20" i="60"/>
  <c r="R20" i="60" s="1"/>
  <c r="Q19" i="60"/>
  <c r="R19" i="60" s="1"/>
  <c r="Q18" i="60"/>
  <c r="R18" i="60" s="1"/>
  <c r="Q15" i="60"/>
  <c r="R15" i="60" s="1"/>
  <c r="Q14" i="60"/>
  <c r="R14" i="60" s="1"/>
  <c r="Q13" i="60"/>
  <c r="R13" i="60" s="1"/>
  <c r="Q10" i="60"/>
  <c r="R10" i="60" s="1"/>
  <c r="Q7" i="60"/>
  <c r="R7" i="60" s="1"/>
  <c r="R39" i="60" l="1"/>
  <c r="Q39" i="60"/>
  <c r="B56" i="59"/>
  <c r="C48" i="59"/>
  <c r="O39" i="59"/>
  <c r="N39" i="59"/>
  <c r="M39" i="59"/>
  <c r="L39" i="59"/>
  <c r="K39" i="59"/>
  <c r="J39" i="59"/>
  <c r="I39" i="59"/>
  <c r="H39" i="59"/>
  <c r="G39" i="59"/>
  <c r="F39" i="59"/>
  <c r="E39" i="59"/>
  <c r="D39" i="59"/>
  <c r="C37" i="59"/>
  <c r="Q35" i="59"/>
  <c r="R35" i="59" s="1"/>
  <c r="Q32" i="59"/>
  <c r="R32" i="59" s="1"/>
  <c r="Q29" i="59"/>
  <c r="R29" i="59" s="1"/>
  <c r="Q28" i="59"/>
  <c r="R28" i="59" s="1"/>
  <c r="Q27" i="59"/>
  <c r="R27" i="59" s="1"/>
  <c r="Q26" i="59"/>
  <c r="R26" i="59" s="1"/>
  <c r="Q25" i="59"/>
  <c r="R25" i="59" s="1"/>
  <c r="Q22" i="59"/>
  <c r="R22" i="59" s="1"/>
  <c r="Q21" i="59"/>
  <c r="R21" i="59" s="1"/>
  <c r="Q20" i="59"/>
  <c r="R20" i="59" s="1"/>
  <c r="Q19" i="59"/>
  <c r="R19" i="59" s="1"/>
  <c r="Q18" i="59"/>
  <c r="R18" i="59" s="1"/>
  <c r="Q15" i="59"/>
  <c r="R15" i="59" s="1"/>
  <c r="Q14" i="59"/>
  <c r="R14" i="59" s="1"/>
  <c r="Q13" i="59"/>
  <c r="R13" i="59" s="1"/>
  <c r="Q10" i="59"/>
  <c r="R10" i="59" s="1"/>
  <c r="Q7" i="59"/>
  <c r="Q39" i="59" l="1"/>
  <c r="R7" i="59"/>
  <c r="R39" i="59"/>
  <c r="B56" i="58"/>
  <c r="C48" i="58"/>
  <c r="O39" i="58"/>
  <c r="N39" i="58"/>
  <c r="M39" i="58"/>
  <c r="L39" i="58"/>
  <c r="K39" i="58"/>
  <c r="J39" i="58"/>
  <c r="I39" i="58"/>
  <c r="H39" i="58"/>
  <c r="G39" i="58"/>
  <c r="F39" i="58"/>
  <c r="E39" i="58"/>
  <c r="D39" i="58"/>
  <c r="C37" i="58"/>
  <c r="Q35" i="58"/>
  <c r="R35" i="58" s="1"/>
  <c r="Q32" i="58"/>
  <c r="R32" i="58" s="1"/>
  <c r="Q29" i="58"/>
  <c r="R29" i="58" s="1"/>
  <c r="Q28" i="58"/>
  <c r="R28" i="58" s="1"/>
  <c r="Q27" i="58"/>
  <c r="R27" i="58" s="1"/>
  <c r="Q26" i="58"/>
  <c r="R26" i="58" s="1"/>
  <c r="Q25" i="58"/>
  <c r="R25" i="58" s="1"/>
  <c r="Q22" i="58"/>
  <c r="R22" i="58" s="1"/>
  <c r="Q21" i="58"/>
  <c r="R21" i="58" s="1"/>
  <c r="Q20" i="58"/>
  <c r="R20" i="58" s="1"/>
  <c r="Q19" i="58"/>
  <c r="R19" i="58" s="1"/>
  <c r="Q18" i="58"/>
  <c r="R18" i="58" s="1"/>
  <c r="Q15" i="58"/>
  <c r="R15" i="58" s="1"/>
  <c r="Q14" i="58"/>
  <c r="R14" i="58" s="1"/>
  <c r="Q13" i="58"/>
  <c r="R13" i="58" s="1"/>
  <c r="Q10" i="58"/>
  <c r="R10" i="58" s="1"/>
  <c r="Q7" i="58"/>
  <c r="R7" i="58" s="1"/>
  <c r="R39" i="58" l="1"/>
  <c r="Q39" i="58"/>
  <c r="B56" i="57"/>
  <c r="C48" i="57"/>
  <c r="O39" i="57"/>
  <c r="N39" i="57"/>
  <c r="M39" i="57"/>
  <c r="L39" i="57"/>
  <c r="K39" i="57"/>
  <c r="J39" i="57"/>
  <c r="I39" i="57"/>
  <c r="H39" i="57"/>
  <c r="G39" i="57"/>
  <c r="F39" i="57"/>
  <c r="E39" i="57"/>
  <c r="D39" i="57"/>
  <c r="C37" i="57"/>
  <c r="Q35" i="57"/>
  <c r="R35" i="57"/>
  <c r="Q32" i="57"/>
  <c r="R32" i="57"/>
  <c r="Q29" i="57"/>
  <c r="R29" i="57"/>
  <c r="Q28" i="57"/>
  <c r="R28" i="57"/>
  <c r="Q27" i="57"/>
  <c r="R27" i="57" s="1"/>
  <c r="Q26" i="57"/>
  <c r="R26" i="57"/>
  <c r="Q25" i="57"/>
  <c r="R25" i="57"/>
  <c r="Q22" i="57"/>
  <c r="R22" i="57"/>
  <c r="Q21" i="57"/>
  <c r="R21" i="57"/>
  <c r="Q20" i="57"/>
  <c r="R20" i="57"/>
  <c r="Q19" i="57"/>
  <c r="R19" i="57" s="1"/>
  <c r="Q18" i="57"/>
  <c r="R18" i="57"/>
  <c r="Q15" i="57"/>
  <c r="R15" i="57"/>
  <c r="Q14" i="57"/>
  <c r="R14" i="57"/>
  <c r="Q13" i="57"/>
  <c r="R13" i="57"/>
  <c r="Q10" i="57"/>
  <c r="R10" i="57"/>
  <c r="Q7" i="57"/>
  <c r="R7" i="57" s="1"/>
  <c r="E39" i="56"/>
  <c r="B56" i="56"/>
  <c r="C48" i="56"/>
  <c r="O39" i="56"/>
  <c r="N39" i="56"/>
  <c r="M39" i="56"/>
  <c r="L39" i="56"/>
  <c r="K39" i="56"/>
  <c r="J39" i="56"/>
  <c r="I39" i="56"/>
  <c r="H39" i="56"/>
  <c r="G39" i="56"/>
  <c r="F39" i="56"/>
  <c r="D39" i="56"/>
  <c r="C37" i="56"/>
  <c r="Q35" i="56"/>
  <c r="R35" i="56"/>
  <c r="Q32" i="56"/>
  <c r="R32" i="56"/>
  <c r="Q29" i="56"/>
  <c r="R29" i="56"/>
  <c r="Q28" i="56"/>
  <c r="R28" i="56" s="1"/>
  <c r="Q27" i="56"/>
  <c r="R27" i="56"/>
  <c r="Q26" i="56"/>
  <c r="R26" i="56"/>
  <c r="Q25" i="56"/>
  <c r="R25" i="56"/>
  <c r="Q22" i="56"/>
  <c r="R22" i="56"/>
  <c r="Q21" i="56"/>
  <c r="R21" i="56"/>
  <c r="Q20" i="56"/>
  <c r="R20" i="56"/>
  <c r="Q19" i="56"/>
  <c r="R19" i="56"/>
  <c r="Q18" i="56"/>
  <c r="R18" i="56"/>
  <c r="Q15" i="56"/>
  <c r="R15" i="56"/>
  <c r="Q14" i="56"/>
  <c r="R14" i="56"/>
  <c r="Q13" i="56"/>
  <c r="Q39" i="56" s="1"/>
  <c r="R13" i="56"/>
  <c r="R10" i="56"/>
  <c r="Q10" i="56"/>
  <c r="Q7" i="56"/>
  <c r="R7" i="56"/>
  <c r="B56" i="55"/>
  <c r="C48" i="55"/>
  <c r="O39" i="55"/>
  <c r="N39" i="55"/>
  <c r="M39" i="55"/>
  <c r="L39" i="55"/>
  <c r="K39" i="55"/>
  <c r="J39" i="55"/>
  <c r="I39" i="55"/>
  <c r="H39" i="55"/>
  <c r="G39" i="55"/>
  <c r="F39" i="55"/>
  <c r="E39" i="55"/>
  <c r="D39" i="55"/>
  <c r="C37" i="55"/>
  <c r="Q35" i="55"/>
  <c r="R35" i="55"/>
  <c r="Q32" i="55"/>
  <c r="R32" i="55"/>
  <c r="Q29" i="55"/>
  <c r="R29" i="55"/>
  <c r="Q28" i="55"/>
  <c r="R28" i="55"/>
  <c r="Q27" i="55"/>
  <c r="R27" i="55"/>
  <c r="Q26" i="55"/>
  <c r="R26" i="55"/>
  <c r="Q25" i="55"/>
  <c r="R25" i="55"/>
  <c r="Q22" i="55"/>
  <c r="R22" i="55"/>
  <c r="Q21" i="55"/>
  <c r="R21" i="55"/>
  <c r="Q20" i="55"/>
  <c r="R20" i="55"/>
  <c r="Q19" i="55"/>
  <c r="R19" i="55"/>
  <c r="Q18" i="55"/>
  <c r="R18" i="55"/>
  <c r="Q15" i="55"/>
  <c r="R15" i="55"/>
  <c r="Q14" i="55"/>
  <c r="R14" i="55"/>
  <c r="Q13" i="55"/>
  <c r="R13" i="55" s="1"/>
  <c r="R39" i="55" s="1"/>
  <c r="Q39" i="55"/>
  <c r="Q10" i="55"/>
  <c r="R10" i="55"/>
  <c r="Q7" i="55"/>
  <c r="R7" i="55"/>
  <c r="R39" i="57" l="1"/>
  <c r="R39" i="56"/>
  <c r="Q39" i="57"/>
</calcChain>
</file>

<file path=xl/sharedStrings.xml><?xml version="1.0" encoding="utf-8"?>
<sst xmlns="http://schemas.openxmlformats.org/spreadsheetml/2006/main" count="933" uniqueCount="97">
  <si>
    <t>ESTIMATED</t>
  </si>
  <si>
    <t>YEAR TO</t>
  </si>
  <si>
    <t>OVER/UNDER</t>
  </si>
  <si>
    <t>DESCRIPTION</t>
  </si>
  <si>
    <t>CODE</t>
  </si>
  <si>
    <t>INCOME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</si>
  <si>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</si>
  <si>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</si>
  <si>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</si>
  <si>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</si>
  <si>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</si>
  <si>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</si>
  <si>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</si>
  <si>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</si>
  <si>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</si>
  <si>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</si>
  <si>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</si>
  <si>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</si>
  <si>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DATE</t>
  </si>
  <si>
    <t>TO DATE</t>
  </si>
  <si>
    <t>REAL PROPERTY TAXES</t>
  </si>
  <si>
    <t xml:space="preserve">  Real Property Taxes</t>
  </si>
  <si>
    <t>L1001</t>
  </si>
  <si>
    <t>DEPARTMENTAL INCOME</t>
  </si>
  <si>
    <t xml:space="preserve">  Library Charges-Fines</t>
  </si>
  <si>
    <t>L2082</t>
  </si>
  <si>
    <t>USE OF MONEY &amp; PROPERTY</t>
  </si>
  <si>
    <t xml:space="preserve">  Interest</t>
  </si>
  <si>
    <t>L2401</t>
  </si>
  <si>
    <t xml:space="preserve">  Dividends</t>
  </si>
  <si>
    <t>L2401.3</t>
  </si>
  <si>
    <t>COMPENSATION FOR LOSS</t>
  </si>
  <si>
    <t xml:space="preserve">  Sale of Scrap &amp; Materials</t>
  </si>
  <si>
    <t>L2650</t>
  </si>
  <si>
    <t xml:space="preserve">  Sale of Equipment</t>
  </si>
  <si>
    <t>L2665</t>
  </si>
  <si>
    <t xml:space="preserve">  Sale of Instruc Materials</t>
  </si>
  <si>
    <t>L2670</t>
  </si>
  <si>
    <t xml:space="preserve">  Insurance Recoveries</t>
  </si>
  <si>
    <t>L2680</t>
  </si>
  <si>
    <t xml:space="preserve">  Other Compensation for Loss</t>
  </si>
  <si>
    <t>L2690</t>
  </si>
  <si>
    <t>MISCELLANEOUS</t>
  </si>
  <si>
    <t xml:space="preserve">  Refunds of Prior Yrs Exp</t>
  </si>
  <si>
    <t>L2701</t>
  </si>
  <si>
    <t xml:space="preserve">  Gifts/Donations/Grants</t>
  </si>
  <si>
    <t>L2705</t>
  </si>
  <si>
    <t xml:space="preserve">  Endowment &amp; Trust Fund Incm</t>
  </si>
  <si>
    <t>L2755</t>
  </si>
  <si>
    <t xml:space="preserve">  Unclassified Revenues</t>
  </si>
  <si>
    <t>L2770</t>
  </si>
  <si>
    <t>STATE AID</t>
  </si>
  <si>
    <t xml:space="preserve">  Library</t>
  </si>
  <si>
    <t>L3840</t>
  </si>
  <si>
    <t>FEDERAL AID</t>
  </si>
  <si>
    <t>L4840</t>
  </si>
  <si>
    <t xml:space="preserve">    Total Estimated Income:</t>
  </si>
  <si>
    <t>TOTAL RECEIPTS:</t>
  </si>
  <si>
    <t>CASH BALANCE:</t>
  </si>
  <si>
    <t>Repair Reserve Fund</t>
  </si>
  <si>
    <t xml:space="preserve">  Petty Cash</t>
  </si>
  <si>
    <t>L210</t>
  </si>
  <si>
    <t>L201</t>
  </si>
  <si>
    <t>TOTAL AVAILABLE CASH:</t>
  </si>
  <si>
    <t>INVESTMENT CERTIFICATES:</t>
  </si>
  <si>
    <t xml:space="preserve">Maturity </t>
  </si>
  <si>
    <t xml:space="preserve">Interest </t>
  </si>
  <si>
    <t>AMOUNT</t>
  </si>
  <si>
    <t>Number</t>
  </si>
  <si>
    <t>Date</t>
  </si>
  <si>
    <t>Rate</t>
  </si>
  <si>
    <t xml:space="preserve">  SIDNEY MEMORIAL PUBLIC LIBRARY</t>
  </si>
  <si>
    <t xml:space="preserve">  Library System Grant</t>
  </si>
  <si>
    <t>L2760</t>
  </si>
  <si>
    <t xml:space="preserve">  Rental of Property</t>
  </si>
  <si>
    <t>L2410</t>
  </si>
  <si>
    <t xml:space="preserve"> </t>
  </si>
  <si>
    <t>Total of all CDs</t>
  </si>
  <si>
    <t>L202</t>
  </si>
  <si>
    <t>L203</t>
  </si>
  <si>
    <t xml:space="preserve">  Money Market/NBT</t>
  </si>
  <si>
    <t>T &amp; A Reserve Fund</t>
  </si>
  <si>
    <t>Savings Account/Community</t>
  </si>
  <si>
    <t>L205</t>
  </si>
  <si>
    <t>Checking Account/Community</t>
  </si>
  <si>
    <t>MMPlus/Community</t>
  </si>
  <si>
    <t xml:space="preserve">FISCAL YEAR RECEIPTS FOR 2025-2026 </t>
  </si>
  <si>
    <t>*$74,241 from library reserves</t>
  </si>
  <si>
    <t>5 mth CD Wayne Bank</t>
  </si>
  <si>
    <t>3 mth CD NBT Bank</t>
  </si>
  <si>
    <t>3 mth CD Wayne Bank</t>
  </si>
  <si>
    <t>MM/Repair Reserve Fund</t>
  </si>
  <si>
    <t>Curley Wealth Management</t>
  </si>
  <si>
    <t>06279MGT3</t>
  </si>
  <si>
    <t>60685BVQ1</t>
  </si>
  <si>
    <t>Money Market/NBT</t>
  </si>
  <si>
    <t>Petty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</si>
</sst>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4" fontId="0" fillId="0" borderId="0" xfId="0" applyNumberFormat="1"/>
    <xf numFmtId="4" fontId="0" fillId="0" borderId="0" xfId="0" quotePrefix="1" applyNumberFormat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14" fontId="0" fillId="0" borderId="0" xfId="0" applyNumberFormat="1"/>
    <xf numFmtId="10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6" xfId="0" applyBorder="1"/>
    <xf numFmtId="4" fontId="0" fillId="0" borderId="7" xfId="0" applyNumberFormat="1" applyBorder="1"/>
    <xf numFmtId="0" fontId="0" fillId="0" borderId="0" xfId="0" applyBorder="1"/>
    <xf numFmtId="0" fontId="2" fillId="0" borderId="8" xfId="0" applyFont="1" applyBorder="1"/>
    <xf numFmtId="0" fontId="2" fillId="0" borderId="6" xfId="0" applyFont="1" applyBorder="1"/>
    <xf numFmtId="0" fontId="3" fillId="0" borderId="6" xfId="0" applyFont="1" applyBorder="1"/>
    <xf numFmtId="0" fontId="0" fillId="0" borderId="9" xfId="0" applyBorder="1"/>
    <xf numFmtId="4" fontId="0" fillId="0" borderId="0" xfId="0" applyNumberFormat="1" applyBorder="1"/>
    <xf numFmtId="0" fontId="3" fillId="0" borderId="0" xfId="0" applyFont="1"/>
    <xf numFmtId="43" fontId="1" fillId="0" borderId="0" xfId="1"/>
    <xf numFmtId="4" fontId="1" fillId="0" borderId="0" xfId="1" applyNumberFormat="1" applyFont="1"/>
    <xf numFmtId="4" fontId="1" fillId="0" borderId="0" xfId="1" applyNumberFormat="1"/>
    <xf numFmtId="10" fontId="1" fillId="0" borderId="0" xfId="3" applyNumberFormat="1"/>
    <xf numFmtId="44" fontId="1" fillId="0" borderId="0" xfId="2" applyFont="1"/>
    <xf numFmtId="44" fontId="0" fillId="0" borderId="1" xfId="0" applyNumberFormat="1" applyBorder="1"/>
    <xf numFmtId="0" fontId="5" fillId="0" borderId="0" xfId="0" applyFont="1"/>
    <xf numFmtId="4" fontId="5" fillId="0" borderId="0" xfId="1" applyNumberFormat="1" applyFont="1"/>
    <xf numFmtId="4" fontId="5" fillId="0" borderId="0" xfId="0" applyNumberFormat="1" applyFont="1"/>
    <xf numFmtId="0" fontId="5" fillId="0" borderId="3" xfId="0" applyFont="1" applyBorder="1"/>
    <xf numFmtId="0" fontId="3" fillId="0" borderId="0" xfId="0" applyFont="1" applyFill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0" borderId="0" xfId="0" applyFont="1" applyFill="1"/>
    <xf numFmtId="0" fontId="0" fillId="0" borderId="0" xfId="0" quotePrefix="1" applyFill="1"/>
    <xf numFmtId="14" fontId="0" fillId="0" borderId="0" xfId="0" applyNumberFormat="1" applyFill="1"/>
    <xf numFmtId="0" fontId="3" fillId="0" borderId="6" xfId="0" applyFont="1" applyFill="1" applyBorder="1"/>
    <xf numFmtId="0" fontId="0" fillId="0" borderId="6" xfId="0" applyFill="1" applyBorder="1"/>
    <xf numFmtId="44" fontId="1" fillId="0" borderId="0" xfId="2" applyFont="1" applyFill="1"/>
    <xf numFmtId="0" fontId="4" fillId="0" borderId="0" xfId="0" applyFont="1" applyFill="1"/>
    <xf numFmtId="4" fontId="1" fillId="0" borderId="2" xfId="1" applyNumberFormat="1" applyFill="1" applyBorder="1"/>
    <xf numFmtId="8" fontId="1" fillId="0" borderId="0" xfId="2" applyNumberFormat="1" applyFont="1" applyFill="1"/>
    <xf numFmtId="8" fontId="1" fillId="0" borderId="0" xfId="2" applyNumberFormat="1" applyFill="1"/>
    <xf numFmtId="44" fontId="1" fillId="0" borderId="0" xfId="2" applyFill="1"/>
    <xf numFmtId="164" fontId="1" fillId="0" borderId="0" xfId="0" applyNumberFormat="1" applyFont="1" applyFill="1" applyAlignment="1">
      <alignment horizontal="right"/>
    </xf>
    <xf numFmtId="4" fontId="0" fillId="0" borderId="0" xfId="0" applyNumberFormat="1" applyFill="1"/>
    <xf numFmtId="0" fontId="1" fillId="0" borderId="0" xfId="0" applyFont="1" applyFill="1" applyBorder="1"/>
    <xf numFmtId="8" fontId="0" fillId="0" borderId="0" xfId="0" applyNumberFormat="1"/>
    <xf numFmtId="0" fontId="5" fillId="0" borderId="0" xfId="0" applyFont="1" applyFill="1"/>
    <xf numFmtId="4" fontId="5" fillId="0" borderId="0" xfId="1" applyNumberFormat="1" applyFont="1" applyFill="1"/>
    <xf numFmtId="3" fontId="5" fillId="0" borderId="0" xfId="1" applyNumberFormat="1" applyFont="1" applyFill="1"/>
    <xf numFmtId="4" fontId="1" fillId="0" borderId="0" xfId="0" applyNumberFormat="1" applyFont="1" applyFill="1"/>
    <xf numFmtId="164" fontId="1" fillId="0" borderId="0" xfId="0" applyNumberFormat="1" applyFont="1" applyFill="1"/>
    <xf numFmtId="164" fontId="1" fillId="0" borderId="0" xfId="2" applyNumberFormat="1" applyFont="1" applyFill="1"/>
    <xf numFmtId="4" fontId="1" fillId="0" borderId="1" xfId="0" applyNumberFormat="1" applyFont="1" applyFill="1" applyBorder="1"/>
    <xf numFmtId="4" fontId="1" fillId="0" borderId="6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Fill="1"/>
    <xf numFmtId="4" fontId="1" fillId="0" borderId="0" xfId="1" applyNumberFormat="1" applyFont="1" applyFill="1"/>
    <xf numFmtId="44" fontId="0" fillId="0" borderId="0" xfId="0" applyNumberFormat="1" applyFill="1" applyBorder="1"/>
    <xf numFmtId="10" fontId="0" fillId="0" borderId="0" xfId="0" applyNumberFormat="1" applyFill="1"/>
    <xf numFmtId="39" fontId="1" fillId="0" borderId="0" xfId="0" applyNumberFormat="1" applyFont="1" applyFill="1"/>
    <xf numFmtId="39" fontId="1" fillId="0" borderId="0" xfId="2" applyNumberFormat="1" applyFont="1" applyFill="1"/>
    <xf numFmtId="39" fontId="0" fillId="0" borderId="0" xfId="0" applyNumberFormat="1" applyFill="1" applyBorder="1"/>
    <xf numFmtId="39" fontId="0" fillId="0" borderId="1" xfId="0" applyNumberFormat="1" applyBorder="1"/>
    <xf numFmtId="39" fontId="1" fillId="0" borderId="0" xfId="2" applyNumberFormat="1" applyFont="1"/>
    <xf numFmtId="39" fontId="0" fillId="0" borderId="1" xfId="0" applyNumberFormat="1" applyFill="1" applyBorder="1"/>
    <xf numFmtId="8" fontId="0" fillId="0" borderId="0" xfId="0" applyNumberFormat="1" applyFill="1"/>
    <xf numFmtId="14" fontId="1" fillId="0" borderId="0" xfId="0" applyNumberFormat="1" applyFont="1" applyFill="1"/>
    <xf numFmtId="10" fontId="1" fillId="0" borderId="0" xfId="0" applyNumberFormat="1" applyFont="1" applyFill="1"/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8"/>
  <sheetViews>
    <sheetView topLeftCell="A25" zoomScaleNormal="100" workbookViewId="0">
      <pane xSplit="2" topLeftCell="C1" activePane="topRight" state="frozen"/>
      <selection pane="topRight" activeCell="H46" sqref="H46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28515625" customWidth="1"/>
    <col min="7" max="7" width="11.5703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0"/>
      <c r="Q7" s="1">
        <f>SUM(D7:O7)</f>
        <v>0</v>
      </c>
      <c r="R7" s="1">
        <f>+Q7-C7</f>
        <v>-613765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0"/>
      <c r="Q10" s="1">
        <f>SUM(D10:O10)</f>
        <v>32.049999999999997</v>
      </c>
      <c r="R10" s="1">
        <f>+Q10-C10</f>
        <v>32.049999999999997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/>
      <c r="F13" s="1"/>
      <c r="G13" s="1"/>
      <c r="H13" s="1"/>
      <c r="I13" s="1"/>
      <c r="J13" s="1"/>
      <c r="K13" s="1"/>
      <c r="L13" s="1"/>
      <c r="M13" s="1"/>
      <c r="N13" s="1"/>
      <c r="O13" s="51"/>
      <c r="P13" s="10"/>
      <c r="Q13" s="1">
        <f>+SUM(D13:O13)</f>
        <v>2561.31</v>
      </c>
      <c r="R13" s="1">
        <f>+Q13-C13</f>
        <v>-11438.69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0"/>
      <c r="Q15" s="1">
        <f>SUM(D15:O15)</f>
        <v>0</v>
      </c>
      <c r="R15" s="1">
        <f>+Q15-C15</f>
        <v>-800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0"/>
      <c r="Q21" s="1">
        <f>SUM(D21:O21)</f>
        <v>0</v>
      </c>
      <c r="R21" s="1">
        <f>+Q21-C21</f>
        <v>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0"/>
      <c r="Q22" s="1">
        <f>SUM(D22:O22)</f>
        <v>87.98</v>
      </c>
      <c r="R22" s="1">
        <f>+Q22-C22</f>
        <v>-812.02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">
        <f>SUM(D26:O26)</f>
        <v>5.3</v>
      </c>
      <c r="R26" s="1">
        <f>+Q26-C26</f>
        <v>-4994.7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0"/>
      <c r="Q27" s="1">
        <f>SUM(D27:O27)</f>
        <v>0</v>
      </c>
      <c r="R27" s="1">
        <f>+Q27-C27</f>
        <v>-3000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0"/>
      <c r="Q29" s="1">
        <f>SUM(D29:O29)</f>
        <v>656.75</v>
      </c>
      <c r="R29" s="1">
        <f>+Q29-C29</f>
        <v>-6343.25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0"/>
      <c r="Q32" s="1">
        <f>SUM(D32:O32)</f>
        <v>0</v>
      </c>
      <c r="R32" s="1">
        <f>+Q32-C32</f>
        <v>-5000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 t="shared" si="0"/>
        <v>0</v>
      </c>
      <c r="F39" s="1">
        <f t="shared" si="0"/>
        <v>0</v>
      </c>
      <c r="G39" s="1">
        <f>SUM(G7:G35)</f>
        <v>0</v>
      </c>
      <c r="H39" s="1">
        <f t="shared" si="0"/>
        <v>0</v>
      </c>
      <c r="I39" s="1">
        <f t="shared" si="0"/>
        <v>0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3870.82</v>
      </c>
      <c r="R39" s="1">
        <f>SUM(R7:R36)</f>
        <v>-646394.17999999982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1443.49</v>
      </c>
      <c r="D43" s="39"/>
      <c r="E43" s="39" t="s">
        <v>81</v>
      </c>
      <c r="F43" s="39"/>
      <c r="G43" s="5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388229.46</v>
      </c>
      <c r="D44" s="39"/>
      <c r="E44" s="39" t="s">
        <v>59</v>
      </c>
      <c r="F44" s="39"/>
      <c r="G44" s="5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68752.11</v>
      </c>
      <c r="D45" s="39"/>
      <c r="E45" s="39" t="s">
        <v>91</v>
      </c>
      <c r="F45" s="39"/>
      <c r="G45" s="59">
        <v>102610.31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12312.24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470877.3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39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89</v>
      </c>
      <c r="B52" s="66">
        <v>130000</v>
      </c>
      <c r="C52" s="35">
        <v>9100146009</v>
      </c>
      <c r="D52" s="41">
        <v>45897</v>
      </c>
      <c r="E52" s="67">
        <v>3.95E-2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90</v>
      </c>
      <c r="B53" s="66">
        <v>100000</v>
      </c>
      <c r="C53" s="35">
        <v>80091092</v>
      </c>
      <c r="D53" s="41">
        <v>45910</v>
      </c>
      <c r="E53" s="67">
        <v>0.04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88</v>
      </c>
      <c r="B54" s="66">
        <v>200000</v>
      </c>
      <c r="C54" s="35">
        <v>80092676</v>
      </c>
      <c r="D54" s="41">
        <v>46013</v>
      </c>
      <c r="E54" s="67">
        <v>4.1599999999999998E-2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B55" s="28"/>
      <c r="D55" s="8"/>
      <c r="E55" s="9"/>
    </row>
    <row r="56" spans="1:14" x14ac:dyDescent="0.2">
      <c r="A56" t="s">
        <v>77</v>
      </c>
      <c r="B56" s="27">
        <f>SUM(B52:B55)</f>
        <v>430000</v>
      </c>
    </row>
    <row r="58" spans="1:14" x14ac:dyDescent="0.2">
      <c r="E58" s="53"/>
      <c r="G58" s="8"/>
      <c r="H58" s="9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BE60-B115-4950-B453-46496E111C1D}">
  <dimension ref="A1:AM62"/>
  <sheetViews>
    <sheetView tabSelected="1" zoomScaleNormal="100" workbookViewId="0">
      <pane xSplit="2" topLeftCell="C1" activePane="topRight" state="frozen"/>
      <selection pane="topRight" activeCell="T13" sqref="T13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>
        <v>521700.25</v>
      </c>
      <c r="J7" s="1">
        <v>0</v>
      </c>
      <c r="K7" s="1">
        <v>0</v>
      </c>
      <c r="L7" s="1">
        <v>0</v>
      </c>
      <c r="M7" s="2">
        <v>0</v>
      </c>
      <c r="N7" s="1"/>
      <c r="O7" s="1"/>
      <c r="P7" s="10"/>
      <c r="Q7" s="1">
        <f>SUM(D7:O7)</f>
        <v>521700.25</v>
      </c>
      <c r="R7" s="1">
        <f>+Q7-C7</f>
        <v>-92064.75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>
        <v>10.69</v>
      </c>
      <c r="J10" s="1">
        <v>20.6</v>
      </c>
      <c r="K10" s="1">
        <v>25.1</v>
      </c>
      <c r="L10" s="1">
        <v>27.09</v>
      </c>
      <c r="M10" s="1">
        <v>24.3</v>
      </c>
      <c r="N10" s="1"/>
      <c r="O10" s="1"/>
      <c r="P10" s="10"/>
      <c r="Q10" s="1">
        <f>SUM(D10:O10)</f>
        <v>236.72</v>
      </c>
      <c r="R10" s="1">
        <f>+Q10-C10</f>
        <v>236.72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>
        <v>4595.62</v>
      </c>
      <c r="J13" s="51">
        <v>917.66</v>
      </c>
      <c r="K13" s="51">
        <v>2398.4499999999998</v>
      </c>
      <c r="L13" s="51">
        <v>1731.64</v>
      </c>
      <c r="M13" s="51">
        <v>798.82</v>
      </c>
      <c r="N13" s="1"/>
      <c r="O13" s="51"/>
      <c r="P13" s="10"/>
      <c r="Q13" s="1">
        <f>+SUM(D13:O13)</f>
        <v>20873.32</v>
      </c>
      <c r="R13" s="1">
        <f>+Q13-C13</f>
        <v>6873.32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>
        <v>0</v>
      </c>
      <c r="J15" s="1">
        <v>115</v>
      </c>
      <c r="K15" s="1">
        <v>0</v>
      </c>
      <c r="L15" s="1">
        <v>20</v>
      </c>
      <c r="M15" s="1">
        <v>0</v>
      </c>
      <c r="N15" s="1"/>
      <c r="O15" s="1"/>
      <c r="P15" s="10"/>
      <c r="Q15" s="1">
        <f>SUM(D15:O15)</f>
        <v>253</v>
      </c>
      <c r="R15" s="1">
        <f>+Q15-C15</f>
        <v>-547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1">
        <v>0</v>
      </c>
      <c r="K21" s="1">
        <v>0</v>
      </c>
      <c r="L21" s="1">
        <v>0</v>
      </c>
      <c r="M21" s="1">
        <v>0</v>
      </c>
      <c r="N21" s="1"/>
      <c r="O21" s="1"/>
      <c r="P21" s="10"/>
      <c r="Q21" s="1">
        <f>SUM(D21:O21)</f>
        <v>3000</v>
      </c>
      <c r="R21" s="1">
        <f>+Q21-C21</f>
        <v>3000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>
        <v>95.45</v>
      </c>
      <c r="J22" s="1">
        <v>72.45</v>
      </c>
      <c r="K22" s="1">
        <v>91.93</v>
      </c>
      <c r="L22" s="1">
        <v>83.99</v>
      </c>
      <c r="M22" s="1">
        <v>136.91999999999999</v>
      </c>
      <c r="N22" s="1"/>
      <c r="O22" s="1"/>
      <c r="P22" s="10"/>
      <c r="Q22" s="1">
        <f>SUM(D22:O22)</f>
        <v>820.58</v>
      </c>
      <c r="R22" s="1">
        <f>+Q22-C22</f>
        <v>-79.419999999999959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>
        <v>2902.75</v>
      </c>
      <c r="J26" s="1">
        <v>149.19999999999999</v>
      </c>
      <c r="K26" s="1">
        <v>167.24</v>
      </c>
      <c r="L26" s="1">
        <v>38.76</v>
      </c>
      <c r="M26" s="1">
        <v>1281.1099999999999</v>
      </c>
      <c r="N26" s="1"/>
      <c r="O26" s="1"/>
      <c r="P26" s="10"/>
      <c r="Q26" s="1">
        <f>SUM(D26:O26)</f>
        <v>6596.5099999999993</v>
      </c>
      <c r="R26" s="1">
        <f>+Q26-C26</f>
        <v>1596.5099999999993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>
        <v>422.25</v>
      </c>
      <c r="J29" s="1">
        <v>472.48</v>
      </c>
      <c r="K29" s="1">
        <v>603.6</v>
      </c>
      <c r="L29" s="1">
        <v>635.75</v>
      </c>
      <c r="M29" s="1">
        <v>411.5</v>
      </c>
      <c r="N29" s="1"/>
      <c r="O29" s="1"/>
      <c r="P29" s="10"/>
      <c r="Q29" s="1">
        <f>SUM(D29:O29)</f>
        <v>5276.33</v>
      </c>
      <c r="R29" s="1">
        <f>+Q29-C29</f>
        <v>-1723.67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>
        <v>0</v>
      </c>
      <c r="J32" s="1">
        <v>0</v>
      </c>
      <c r="K32" s="1">
        <v>2222</v>
      </c>
      <c r="L32" s="1">
        <v>17285</v>
      </c>
      <c r="M32" s="1">
        <v>203066.18</v>
      </c>
      <c r="N32" s="1"/>
      <c r="O32" s="1"/>
      <c r="P32" s="10"/>
      <c r="Q32" s="1">
        <f>SUM(D32:O32)</f>
        <v>227668.77</v>
      </c>
      <c r="R32" s="1">
        <f>+Q32-C32</f>
        <v>222668.77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532727.01</v>
      </c>
      <c r="J39" s="1">
        <f t="shared" si="0"/>
        <v>1747.39</v>
      </c>
      <c r="K39" s="1">
        <f t="shared" si="0"/>
        <v>5508.32</v>
      </c>
      <c r="L39" s="1">
        <f t="shared" si="0"/>
        <v>19822.23</v>
      </c>
      <c r="M39" s="1">
        <f t="shared" si="0"/>
        <v>205718.83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789952.90999999992</v>
      </c>
      <c r="R39" s="1">
        <f>SUM(R7:R36)</f>
        <v>139687.90999999997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607.5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350446.37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5" t="s">
        <v>96</v>
      </c>
      <c r="B45" s="35" t="s">
        <v>61</v>
      </c>
      <c r="C45" s="57">
        <v>140</v>
      </c>
      <c r="D45" s="39"/>
      <c r="E45" s="39" t="s">
        <v>91</v>
      </c>
      <c r="F45" s="39"/>
      <c r="G45" s="69">
        <v>104492.71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7" t="s">
        <v>95</v>
      </c>
      <c r="B46" s="37" t="s">
        <v>62</v>
      </c>
      <c r="C46" s="60">
        <v>146857.89000000001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42" t="s">
        <v>63</v>
      </c>
      <c r="B47" s="43"/>
      <c r="C47" s="61">
        <f>SUM(C43:C46)</f>
        <v>498051.76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35"/>
      <c r="B48" s="35"/>
      <c r="C48" s="57"/>
      <c r="D48" s="39"/>
      <c r="E48" s="39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3" t="s">
        <v>64</v>
      </c>
      <c r="B49" s="35"/>
      <c r="C49" s="35"/>
      <c r="D49" s="36" t="s">
        <v>65</v>
      </c>
      <c r="E49" s="36" t="s">
        <v>66</v>
      </c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7"/>
      <c r="B50" s="38" t="s">
        <v>67</v>
      </c>
      <c r="C50" s="38" t="s">
        <v>68</v>
      </c>
      <c r="D50" s="38" t="s">
        <v>69</v>
      </c>
      <c r="E50" s="38" t="s">
        <v>70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5"/>
      <c r="B51" s="70"/>
      <c r="C51" s="35"/>
      <c r="D51" s="41"/>
      <c r="E51" s="67"/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88</v>
      </c>
      <c r="B52" s="70">
        <v>200000</v>
      </c>
      <c r="C52" s="35">
        <v>80098424</v>
      </c>
      <c r="D52" s="41">
        <v>46164</v>
      </c>
      <c r="E52" s="67">
        <v>3.73E-2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92</v>
      </c>
      <c r="B53" s="70">
        <v>150000</v>
      </c>
      <c r="C53" s="78" t="s">
        <v>94</v>
      </c>
      <c r="D53" s="75">
        <v>46170</v>
      </c>
      <c r="E53" s="76">
        <v>3.85E-2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92</v>
      </c>
      <c r="B54" s="70">
        <v>150000</v>
      </c>
      <c r="C54" s="77" t="s">
        <v>93</v>
      </c>
      <c r="D54" s="75">
        <v>46190</v>
      </c>
      <c r="E54" s="76">
        <v>3.7499999999999999E-2</v>
      </c>
      <c r="F54" s="35"/>
      <c r="G54" s="35"/>
      <c r="H54" s="35"/>
      <c r="I54" s="35"/>
      <c r="J54" s="35"/>
      <c r="K54" s="35"/>
      <c r="L54" s="50"/>
      <c r="M54" s="35"/>
      <c r="N54" s="35"/>
    </row>
    <row r="55" spans="1:14" x14ac:dyDescent="0.2">
      <c r="A55" s="35" t="s">
        <v>88</v>
      </c>
      <c r="B55" s="70">
        <v>50000</v>
      </c>
      <c r="C55" s="35">
        <v>80099771</v>
      </c>
      <c r="D55" s="41">
        <v>46213</v>
      </c>
      <c r="E55" s="67">
        <v>3.73E-2</v>
      </c>
      <c r="F55" s="35"/>
      <c r="G55" s="35"/>
      <c r="H55" s="35"/>
      <c r="I55" s="35"/>
      <c r="J55" s="35"/>
      <c r="K55" s="35"/>
      <c r="L55" s="50"/>
      <c r="M55" s="35"/>
      <c r="N55" s="35"/>
    </row>
    <row r="56" spans="1:14" x14ac:dyDescent="0.2">
      <c r="A56" s="35"/>
      <c r="B56" s="73"/>
      <c r="C56" s="77"/>
      <c r="D56" s="75"/>
      <c r="E56" s="76"/>
      <c r="F56" s="35"/>
      <c r="G56" s="35"/>
      <c r="H56" s="35"/>
      <c r="I56" s="35"/>
      <c r="J56" s="35"/>
      <c r="K56" s="35"/>
      <c r="L56" s="44"/>
      <c r="M56" s="35"/>
      <c r="N56" s="35"/>
    </row>
    <row r="57" spans="1:14" x14ac:dyDescent="0.2">
      <c r="A57" s="35" t="s">
        <v>77</v>
      </c>
      <c r="B57" s="69">
        <f>SUM(B51:B56)</f>
        <v>550000</v>
      </c>
      <c r="C57" s="35"/>
      <c r="D57" s="35"/>
      <c r="E57" s="35"/>
      <c r="F57" s="35"/>
      <c r="G57" s="35"/>
      <c r="H57" s="35"/>
      <c r="I57" s="35"/>
      <c r="J57" s="35"/>
      <c r="K57" s="35"/>
      <c r="L57" s="44"/>
      <c r="M57" s="35"/>
      <c r="N57" s="35"/>
    </row>
    <row r="58" spans="1:14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74"/>
      <c r="F59" s="35"/>
      <c r="G59" s="35"/>
      <c r="H59" s="35"/>
      <c r="I59" s="35"/>
    </row>
    <row r="60" spans="1:14" x14ac:dyDescent="0.2">
      <c r="A60" s="35"/>
      <c r="B60" s="35"/>
      <c r="C60" s="35"/>
      <c r="D60" s="35"/>
      <c r="E60" s="35"/>
      <c r="F60" s="35"/>
      <c r="G60" s="35"/>
      <c r="H60" s="35"/>
      <c r="I60" s="35"/>
    </row>
    <row r="61" spans="1:14" x14ac:dyDescent="0.2">
      <c r="A61" s="39"/>
      <c r="B61" s="66"/>
      <c r="C61" s="35"/>
      <c r="D61" s="41"/>
      <c r="E61" s="67"/>
      <c r="F61" s="35"/>
      <c r="G61" s="41"/>
      <c r="H61" s="67"/>
      <c r="I61" s="35"/>
    </row>
    <row r="62" spans="1:14" x14ac:dyDescent="0.2">
      <c r="F62" s="35"/>
      <c r="G62" s="35"/>
      <c r="H62" s="35"/>
      <c r="I62" s="35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0"/>
  <sheetViews>
    <sheetView topLeftCell="A40" zoomScaleNormal="100" workbookViewId="0">
      <pane xSplit="2" topLeftCell="C1" activePane="topRight" state="frozen"/>
      <selection pane="topRight" activeCell="C52" sqref="C52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28515625" customWidth="1"/>
    <col min="7" max="7" width="11.5703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/>
      <c r="G7" s="1"/>
      <c r="H7" s="1"/>
      <c r="I7" s="1"/>
      <c r="J7" s="1"/>
      <c r="K7" s="1"/>
      <c r="L7" s="1"/>
      <c r="M7" s="2"/>
      <c r="N7" s="1"/>
      <c r="O7" s="1"/>
      <c r="P7" s="10"/>
      <c r="Q7" s="1">
        <f>SUM(D7:O7)</f>
        <v>0</v>
      </c>
      <c r="R7" s="1">
        <f>+Q7-C7</f>
        <v>-613765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0"/>
      <c r="Q10" s="1">
        <f>SUM(D10:O10)</f>
        <v>46.55</v>
      </c>
      <c r="R10" s="1">
        <f>+Q10-C10</f>
        <v>46.55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1"/>
      <c r="G13" s="1"/>
      <c r="H13" s="1"/>
      <c r="I13" s="1"/>
      <c r="J13" s="1"/>
      <c r="K13" s="1"/>
      <c r="L13" s="1"/>
      <c r="M13" s="1"/>
      <c r="N13" s="1"/>
      <c r="O13" s="51"/>
      <c r="P13" s="10"/>
      <c r="Q13" s="1">
        <f>+SUM(D13:O13)</f>
        <v>6529.8600000000006</v>
      </c>
      <c r="R13" s="1">
        <f>+Q13-C13</f>
        <v>-7470.1399999999994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0"/>
      <c r="Q15" s="1">
        <f>SUM(D15:O15)</f>
        <v>0</v>
      </c>
      <c r="R15" s="1">
        <f>+Q15-C15</f>
        <v>-800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0"/>
      <c r="Q21" s="1">
        <f>SUM(D21:O21)</f>
        <v>0</v>
      </c>
      <c r="R21" s="1">
        <f>+Q21-C21</f>
        <v>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0"/>
      <c r="Q22" s="1">
        <f>SUM(D22:O22)</f>
        <v>137.96</v>
      </c>
      <c r="R22" s="1">
        <f>+Q22-C22</f>
        <v>-762.04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">
        <f>SUM(D26:O26)</f>
        <v>94.899999999999991</v>
      </c>
      <c r="R26" s="1">
        <f>+Q26-C26</f>
        <v>-4905.1000000000004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0"/>
      <c r="Q27" s="1">
        <f>SUM(D27:O27)</f>
        <v>0</v>
      </c>
      <c r="R27" s="1">
        <f>+Q27-C27</f>
        <v>-3000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0"/>
      <c r="Q29" s="1">
        <f>SUM(D29:O29)</f>
        <v>1129</v>
      </c>
      <c r="R29" s="1">
        <f>+Q29-C29</f>
        <v>-5871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0"/>
      <c r="Q32" s="1">
        <f>SUM(D32:O32)</f>
        <v>0</v>
      </c>
      <c r="R32" s="1">
        <f>+Q32-C32</f>
        <v>-5000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0</v>
      </c>
      <c r="G39" s="1">
        <f>SUM(G7:G35)</f>
        <v>0</v>
      </c>
      <c r="H39" s="1">
        <f t="shared" si="0"/>
        <v>0</v>
      </c>
      <c r="I39" s="1">
        <f t="shared" si="0"/>
        <v>0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8465.7000000000007</v>
      </c>
      <c r="R39" s="1">
        <f>SUM(R7:R36)</f>
        <v>-641799.29999999993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463.84</v>
      </c>
      <c r="D43" s="39"/>
      <c r="E43" s="39" t="s">
        <v>81</v>
      </c>
      <c r="F43" s="39"/>
      <c r="G43" s="5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323635.77</v>
      </c>
      <c r="D44" s="39"/>
      <c r="E44" s="39" t="s">
        <v>59</v>
      </c>
      <c r="F44" s="39"/>
      <c r="G44" s="5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68753.279999999999</v>
      </c>
      <c r="D45" s="39"/>
      <c r="E45" s="39" t="s">
        <v>91</v>
      </c>
      <c r="F45" s="39"/>
      <c r="G45" s="59">
        <v>102828.18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13655.44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406648.33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39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90</v>
      </c>
      <c r="B52" s="66">
        <v>100000</v>
      </c>
      <c r="C52" s="35">
        <v>80091092</v>
      </c>
      <c r="D52" s="41">
        <v>45910</v>
      </c>
      <c r="E52" s="67">
        <v>0.04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89</v>
      </c>
      <c r="B53" s="66">
        <v>130000</v>
      </c>
      <c r="C53" s="35">
        <v>9100148630</v>
      </c>
      <c r="D53" s="41">
        <v>45989</v>
      </c>
      <c r="E53" s="67">
        <v>3.95E-2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88</v>
      </c>
      <c r="B54" s="66">
        <v>200000</v>
      </c>
      <c r="C54" s="35">
        <v>80092676</v>
      </c>
      <c r="D54" s="41">
        <v>46013</v>
      </c>
      <c r="E54" s="67">
        <v>4.1599999999999998E-2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B55" s="28"/>
      <c r="D55" s="8"/>
      <c r="E55" s="9"/>
    </row>
    <row r="56" spans="1:14" x14ac:dyDescent="0.2">
      <c r="A56" t="s">
        <v>77</v>
      </c>
      <c r="B56" s="27">
        <f>SUM(B52:B55)</f>
        <v>430000</v>
      </c>
    </row>
    <row r="58" spans="1:14" x14ac:dyDescent="0.2">
      <c r="E58" s="53"/>
      <c r="G58" s="8"/>
      <c r="H58" s="9"/>
    </row>
    <row r="60" spans="1:14" x14ac:dyDescent="0.2">
      <c r="A60" s="39"/>
      <c r="B60" s="66"/>
      <c r="C60" s="35"/>
      <c r="D60" s="41"/>
      <c r="E60" s="67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0"/>
  <sheetViews>
    <sheetView topLeftCell="A7" zoomScaleNormal="100" workbookViewId="0">
      <pane xSplit="2" topLeftCell="C1" activePane="topRight" state="frozen"/>
      <selection pane="topRight" activeCell="G46" sqref="G46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2851562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/>
      <c r="H7" s="1"/>
      <c r="I7" s="1"/>
      <c r="J7" s="1"/>
      <c r="K7" s="1"/>
      <c r="L7" s="1"/>
      <c r="M7" s="2"/>
      <c r="N7" s="1"/>
      <c r="O7" s="1"/>
      <c r="P7" s="10"/>
      <c r="Q7" s="1">
        <f>SUM(D7:O7)</f>
        <v>0</v>
      </c>
      <c r="R7" s="1">
        <f>+Q7-C7</f>
        <v>-613765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/>
      <c r="H10" s="1"/>
      <c r="I10" s="1"/>
      <c r="J10" s="1"/>
      <c r="K10" s="1"/>
      <c r="L10" s="1"/>
      <c r="M10" s="1"/>
      <c r="N10" s="1"/>
      <c r="O10" s="1"/>
      <c r="P10" s="10"/>
      <c r="Q10" s="1">
        <f>SUM(D10:O10)</f>
        <v>62.839999999999996</v>
      </c>
      <c r="R10" s="1">
        <f>+Q10-C10</f>
        <v>62.839999999999996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/>
      <c r="H13" s="1"/>
      <c r="I13" s="1"/>
      <c r="J13" s="1"/>
      <c r="K13" s="1"/>
      <c r="L13" s="1"/>
      <c r="M13" s="1"/>
      <c r="N13" s="1"/>
      <c r="O13" s="51"/>
      <c r="P13" s="10"/>
      <c r="Q13" s="1">
        <f>+SUM(D13:O13)</f>
        <v>8103.2100000000009</v>
      </c>
      <c r="R13" s="1">
        <f>+Q13-C13</f>
        <v>-5896.7899999999991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/>
      <c r="H14" s="1"/>
      <c r="I14" s="1"/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/>
      <c r="H15" s="1"/>
      <c r="I15" s="1"/>
      <c r="J15" s="1"/>
      <c r="K15" s="1"/>
      <c r="L15" s="1"/>
      <c r="M15" s="1"/>
      <c r="N15" s="1"/>
      <c r="O15" s="1"/>
      <c r="P15" s="10"/>
      <c r="Q15" s="1">
        <f>SUM(D15:O15)</f>
        <v>0</v>
      </c>
      <c r="R15" s="1">
        <f>+Q15-C15</f>
        <v>-800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/>
      <c r="H18" s="1"/>
      <c r="I18" s="1"/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/>
      <c r="H19" s="1"/>
      <c r="I19" s="1"/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/>
      <c r="H20" s="1"/>
      <c r="I20" s="1"/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/>
      <c r="H21" s="1"/>
      <c r="I21" s="1"/>
      <c r="J21" s="1"/>
      <c r="K21" s="1"/>
      <c r="L21" s="1"/>
      <c r="M21" s="1"/>
      <c r="N21" s="1"/>
      <c r="O21" s="1"/>
      <c r="P21" s="10"/>
      <c r="Q21" s="1">
        <f>SUM(D21:O21)</f>
        <v>0</v>
      </c>
      <c r="R21" s="1">
        <f>+Q21-C21</f>
        <v>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/>
      <c r="H22" s="1"/>
      <c r="I22" s="1"/>
      <c r="J22" s="1"/>
      <c r="K22" s="1"/>
      <c r="L22" s="1"/>
      <c r="M22" s="1"/>
      <c r="N22" s="1"/>
      <c r="O22" s="1"/>
      <c r="P22" s="10"/>
      <c r="Q22" s="1">
        <f>SUM(D22:O22)</f>
        <v>235.91000000000003</v>
      </c>
      <c r="R22" s="1">
        <f>+Q22-C22</f>
        <v>-664.08999999999992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/>
      <c r="H25" s="1"/>
      <c r="I25" s="1"/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/>
      <c r="H26" s="1"/>
      <c r="I26" s="1"/>
      <c r="J26" s="1"/>
      <c r="K26" s="1"/>
      <c r="L26" s="1"/>
      <c r="M26" s="1"/>
      <c r="N26" s="1"/>
      <c r="O26" s="1"/>
      <c r="P26" s="10"/>
      <c r="Q26" s="1">
        <f>SUM(D26:O26)</f>
        <v>268.39999999999998</v>
      </c>
      <c r="R26" s="1">
        <f>+Q26-C26</f>
        <v>-4731.6000000000004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/>
      <c r="H27" s="1"/>
      <c r="I27" s="1"/>
      <c r="J27" s="1"/>
      <c r="K27" s="1"/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/>
      <c r="H28" s="1"/>
      <c r="I28" s="1"/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/>
      <c r="H29" s="1"/>
      <c r="I29" s="1"/>
      <c r="J29" s="1"/>
      <c r="K29" s="1"/>
      <c r="L29" s="1"/>
      <c r="M29" s="1"/>
      <c r="N29" s="1"/>
      <c r="O29" s="1"/>
      <c r="P29" s="10"/>
      <c r="Q29" s="1">
        <f>SUM(D29:O29)</f>
        <v>1757.5</v>
      </c>
      <c r="R29" s="1">
        <f>+Q29-C29</f>
        <v>-5242.5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/>
      <c r="H32" s="1"/>
      <c r="I32" s="1"/>
      <c r="J32" s="1"/>
      <c r="K32" s="1"/>
      <c r="L32" s="1"/>
      <c r="M32" s="1"/>
      <c r="N32" s="1"/>
      <c r="O32" s="1"/>
      <c r="P32" s="10"/>
      <c r="Q32" s="1">
        <f>SUM(D32:O32)</f>
        <v>5095.59</v>
      </c>
      <c r="R32" s="1">
        <f>+Q32-C32</f>
        <v>95.590000000000146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/>
      <c r="H35" s="1"/>
      <c r="I35" s="1"/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0</v>
      </c>
      <c r="H39" s="1">
        <f t="shared" si="0"/>
        <v>0</v>
      </c>
      <c r="I39" s="1">
        <f t="shared" si="0"/>
        <v>0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19050.88</v>
      </c>
      <c r="R39" s="1">
        <f>SUM(R7:R36)</f>
        <v>-631214.12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676.38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287064.23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68754.41</v>
      </c>
      <c r="D45" s="39"/>
      <c r="E45" s="39" t="s">
        <v>91</v>
      </c>
      <c r="F45" s="39"/>
      <c r="G45" s="69">
        <v>103039.47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13683.5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370318.52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57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89</v>
      </c>
      <c r="B52" s="70">
        <v>130000</v>
      </c>
      <c r="C52" s="35">
        <v>9100148630</v>
      </c>
      <c r="D52" s="41">
        <v>45989</v>
      </c>
      <c r="E52" s="67">
        <v>3.95E-2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88</v>
      </c>
      <c r="B53" s="70">
        <v>200000</v>
      </c>
      <c r="C53" s="35">
        <v>80092676</v>
      </c>
      <c r="D53" s="41">
        <v>46013</v>
      </c>
      <c r="E53" s="67">
        <v>4.1599999999999998E-2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88</v>
      </c>
      <c r="B54" s="70">
        <v>100000</v>
      </c>
      <c r="C54" s="35">
        <v>80094746</v>
      </c>
      <c r="D54" s="41">
        <v>46063</v>
      </c>
      <c r="E54" s="67">
        <v>4.1599999999999998E-2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B55" s="71"/>
      <c r="D55" s="8"/>
      <c r="E55" s="9"/>
    </row>
    <row r="56" spans="1:14" x14ac:dyDescent="0.2">
      <c r="A56" t="s">
        <v>77</v>
      </c>
      <c r="B56" s="72">
        <f>SUM(B52:B55)</f>
        <v>430000</v>
      </c>
    </row>
    <row r="58" spans="1:14" x14ac:dyDescent="0.2">
      <c r="E58" s="53"/>
      <c r="G58" s="8"/>
      <c r="H58" s="9"/>
    </row>
    <row r="60" spans="1:14" x14ac:dyDescent="0.2">
      <c r="A60" s="39"/>
      <c r="B60" s="66"/>
      <c r="C60" s="35"/>
      <c r="D60" s="41"/>
      <c r="E60" s="67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F8EE-5D44-46CE-9847-10E7480F75C4}">
  <dimension ref="A1:AM60"/>
  <sheetViews>
    <sheetView zoomScaleNormal="100" workbookViewId="0">
      <pane xSplit="2" topLeftCell="C1" activePane="topRight" state="frozen"/>
      <selection pane="topRight" activeCell="H46" sqref="H46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/>
      <c r="I7" s="1"/>
      <c r="J7" s="1"/>
      <c r="K7" s="1"/>
      <c r="L7" s="1"/>
      <c r="M7" s="2"/>
      <c r="N7" s="1"/>
      <c r="O7" s="1"/>
      <c r="P7" s="10"/>
      <c r="Q7" s="1">
        <f>SUM(D7:O7)</f>
        <v>0</v>
      </c>
      <c r="R7" s="1">
        <f>+Q7-C7</f>
        <v>-613765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/>
      <c r="I10" s="1"/>
      <c r="J10" s="1"/>
      <c r="K10" s="1"/>
      <c r="L10" s="1"/>
      <c r="M10" s="1"/>
      <c r="N10" s="1"/>
      <c r="O10" s="1"/>
      <c r="P10" s="10"/>
      <c r="Q10" s="1">
        <f>SUM(D10:O10)</f>
        <v>96.84</v>
      </c>
      <c r="R10" s="1">
        <f>+Q10-C10</f>
        <v>96.84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1"/>
      <c r="I13" s="1"/>
      <c r="J13" s="1"/>
      <c r="K13" s="1"/>
      <c r="L13" s="1"/>
      <c r="M13" s="1"/>
      <c r="N13" s="1"/>
      <c r="O13" s="51"/>
      <c r="P13" s="10"/>
      <c r="Q13" s="1">
        <f>+SUM(D13:O13)</f>
        <v>8663.3300000000017</v>
      </c>
      <c r="R13" s="1">
        <f>+Q13-C13</f>
        <v>-5336.6699999999983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/>
      <c r="I14" s="1"/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/>
      <c r="I15" s="1"/>
      <c r="J15" s="1"/>
      <c r="K15" s="1"/>
      <c r="L15" s="1"/>
      <c r="M15" s="1"/>
      <c r="N15" s="1"/>
      <c r="O15" s="1"/>
      <c r="P15" s="10"/>
      <c r="Q15" s="1">
        <f>SUM(D15:O15)</f>
        <v>0</v>
      </c>
      <c r="R15" s="1">
        <f>+Q15-C15</f>
        <v>-800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/>
      <c r="I18" s="1"/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/>
      <c r="I19" s="1"/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/>
      <c r="I20" s="1"/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/>
      <c r="I21" s="1"/>
      <c r="J21" s="1"/>
      <c r="K21" s="1"/>
      <c r="L21" s="1"/>
      <c r="M21" s="1"/>
      <c r="N21" s="1"/>
      <c r="O21" s="1"/>
      <c r="P21" s="10"/>
      <c r="Q21" s="1">
        <f>SUM(D21:O21)</f>
        <v>0</v>
      </c>
      <c r="R21" s="1">
        <f>+Q21-C21</f>
        <v>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/>
      <c r="I22" s="1"/>
      <c r="J22" s="1"/>
      <c r="K22" s="1"/>
      <c r="L22" s="1"/>
      <c r="M22" s="1"/>
      <c r="N22" s="1"/>
      <c r="O22" s="1"/>
      <c r="P22" s="10"/>
      <c r="Q22" s="1">
        <f>SUM(D22:O22)</f>
        <v>306.87</v>
      </c>
      <c r="R22" s="1">
        <f>+Q22-C22</f>
        <v>-593.13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/>
      <c r="I25" s="1"/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/>
      <c r="I26" s="1"/>
      <c r="J26" s="1"/>
      <c r="K26" s="1"/>
      <c r="L26" s="1"/>
      <c r="M26" s="1"/>
      <c r="N26" s="1"/>
      <c r="O26" s="1"/>
      <c r="P26" s="10"/>
      <c r="Q26" s="1">
        <f>SUM(D26:O26)</f>
        <v>276.45</v>
      </c>
      <c r="R26" s="1">
        <f>+Q26-C26</f>
        <v>-4723.55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/>
      <c r="I27" s="1"/>
      <c r="J27" s="1"/>
      <c r="K27" s="1"/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/>
      <c r="I28" s="1"/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/>
      <c r="I29" s="1"/>
      <c r="J29" s="1"/>
      <c r="K29" s="1"/>
      <c r="L29" s="1"/>
      <c r="M29" s="1"/>
      <c r="N29" s="1"/>
      <c r="O29" s="1"/>
      <c r="P29" s="10"/>
      <c r="Q29" s="1">
        <f>SUM(D29:O29)</f>
        <v>2388.25</v>
      </c>
      <c r="R29" s="1">
        <f>+Q29-C29</f>
        <v>-4611.75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/>
      <c r="I32" s="1"/>
      <c r="J32" s="1"/>
      <c r="K32" s="1"/>
      <c r="L32" s="1"/>
      <c r="M32" s="1"/>
      <c r="N32" s="1"/>
      <c r="O32" s="1"/>
      <c r="P32" s="10"/>
      <c r="Q32" s="1">
        <f>SUM(D32:O32)</f>
        <v>5095.59</v>
      </c>
      <c r="R32" s="1">
        <f>+Q32-C32</f>
        <v>95.590000000000146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/>
      <c r="I35" s="1"/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0</v>
      </c>
      <c r="I39" s="1">
        <f t="shared" si="0"/>
        <v>0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20354.760000000002</v>
      </c>
      <c r="R39" s="1">
        <f>SUM(R7:R36)</f>
        <v>-629910.24000000011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214.94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244375.99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68755.570000000007</v>
      </c>
      <c r="D45" s="39"/>
      <c r="E45" s="39" t="s">
        <v>91</v>
      </c>
      <c r="F45" s="39"/>
      <c r="G45" s="69">
        <v>103257.69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13712.48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327198.98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57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89</v>
      </c>
      <c r="B52" s="70">
        <v>130000</v>
      </c>
      <c r="C52" s="35">
        <v>9100148630</v>
      </c>
      <c r="D52" s="41">
        <v>45989</v>
      </c>
      <c r="E52" s="67">
        <v>3.95E-2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88</v>
      </c>
      <c r="B53" s="70">
        <v>200000</v>
      </c>
      <c r="C53" s="35">
        <v>80092676</v>
      </c>
      <c r="D53" s="41">
        <v>46013</v>
      </c>
      <c r="E53" s="67">
        <v>4.1599999999999998E-2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88</v>
      </c>
      <c r="B54" s="70">
        <v>100000</v>
      </c>
      <c r="C54" s="35">
        <v>80094746</v>
      </c>
      <c r="D54" s="41">
        <v>46063</v>
      </c>
      <c r="E54" s="67">
        <v>4.1599999999999998E-2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B55" s="71"/>
      <c r="D55" s="8"/>
      <c r="E55" s="9"/>
    </row>
    <row r="56" spans="1:14" x14ac:dyDescent="0.2">
      <c r="A56" t="s">
        <v>77</v>
      </c>
      <c r="B56" s="72">
        <f>SUM(B52:B55)</f>
        <v>430000</v>
      </c>
    </row>
    <row r="58" spans="1:14" x14ac:dyDescent="0.2">
      <c r="E58" s="53"/>
      <c r="G58" s="8"/>
      <c r="H58" s="9"/>
    </row>
    <row r="60" spans="1:14" x14ac:dyDescent="0.2">
      <c r="A60" s="39"/>
      <c r="B60" s="66"/>
      <c r="C60" s="35"/>
      <c r="D60" s="41"/>
      <c r="E60" s="67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16D0-2374-45EB-A24B-80DF759CFB75}">
  <dimension ref="A1:AM60"/>
  <sheetViews>
    <sheetView topLeftCell="A28" zoomScale="130" zoomScaleNormal="130" workbookViewId="0">
      <pane xSplit="2" topLeftCell="C1" activePane="topRight" state="frozen"/>
      <selection pane="topRight" activeCell="D58" sqref="D58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/>
      <c r="J7" s="1"/>
      <c r="K7" s="1"/>
      <c r="L7" s="1"/>
      <c r="M7" s="2"/>
      <c r="N7" s="1"/>
      <c r="O7" s="1"/>
      <c r="P7" s="10"/>
      <c r="Q7" s="1">
        <f>SUM(D7:O7)</f>
        <v>0</v>
      </c>
      <c r="R7" s="1">
        <f>+Q7-C7</f>
        <v>-613765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/>
      <c r="J10" s="1"/>
      <c r="K10" s="1"/>
      <c r="L10" s="1"/>
      <c r="M10" s="1"/>
      <c r="N10" s="1"/>
      <c r="O10" s="1"/>
      <c r="P10" s="10"/>
      <c r="Q10" s="1">
        <f>SUM(D10:O10)</f>
        <v>128.94</v>
      </c>
      <c r="R10" s="1">
        <f>+Q10-C10</f>
        <v>128.94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/>
      <c r="J13" s="1"/>
      <c r="K13" s="1"/>
      <c r="L13" s="1"/>
      <c r="M13" s="1"/>
      <c r="N13" s="1"/>
      <c r="O13" s="51"/>
      <c r="P13" s="10"/>
      <c r="Q13" s="1">
        <f>+SUM(D13:O13)</f>
        <v>10431.130000000001</v>
      </c>
      <c r="R13" s="1">
        <f>+Q13-C13</f>
        <v>-3568.869999999999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/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/>
      <c r="J15" s="1"/>
      <c r="K15" s="1"/>
      <c r="L15" s="1"/>
      <c r="M15" s="1"/>
      <c r="N15" s="1"/>
      <c r="O15" s="1"/>
      <c r="P15" s="10"/>
      <c r="Q15" s="1">
        <f>SUM(D15:O15)</f>
        <v>118</v>
      </c>
      <c r="R15" s="1">
        <f>+Q15-C15</f>
        <v>-682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/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/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/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/>
      <c r="J21" s="1"/>
      <c r="K21" s="1"/>
      <c r="L21" s="1"/>
      <c r="M21" s="1"/>
      <c r="N21" s="1"/>
      <c r="O21" s="1"/>
      <c r="P21" s="10"/>
      <c r="Q21" s="1">
        <f>SUM(D21:O21)</f>
        <v>0</v>
      </c>
      <c r="R21" s="1">
        <f>+Q21-C21</f>
        <v>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/>
      <c r="J22" s="1"/>
      <c r="K22" s="1"/>
      <c r="L22" s="1"/>
      <c r="M22" s="1"/>
      <c r="N22" s="1"/>
      <c r="O22" s="1"/>
      <c r="P22" s="10"/>
      <c r="Q22" s="1">
        <f>SUM(D22:O22)</f>
        <v>339.84000000000003</v>
      </c>
      <c r="R22" s="1">
        <f>+Q22-C22</f>
        <v>-560.16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/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/>
      <c r="J26" s="1"/>
      <c r="K26" s="1"/>
      <c r="L26" s="1"/>
      <c r="M26" s="1"/>
      <c r="N26" s="1"/>
      <c r="O26" s="1"/>
      <c r="P26" s="10"/>
      <c r="Q26" s="1">
        <f>SUM(D26:O26)</f>
        <v>2057.4499999999998</v>
      </c>
      <c r="R26" s="1">
        <f>+Q26-C26</f>
        <v>-2942.55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/>
      <c r="J27" s="1"/>
      <c r="K27" s="1"/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/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/>
      <c r="J29" s="1"/>
      <c r="K29" s="1"/>
      <c r="L29" s="1"/>
      <c r="M29" s="1"/>
      <c r="N29" s="1"/>
      <c r="O29" s="1"/>
      <c r="P29" s="10"/>
      <c r="Q29" s="1">
        <f>SUM(D29:O29)</f>
        <v>2730.75</v>
      </c>
      <c r="R29" s="1">
        <f>+Q29-C29</f>
        <v>-4269.25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/>
      <c r="J32" s="1"/>
      <c r="K32" s="1"/>
      <c r="L32" s="1"/>
      <c r="M32" s="1"/>
      <c r="N32" s="1"/>
      <c r="O32" s="1"/>
      <c r="P32" s="10"/>
      <c r="Q32" s="1">
        <f>SUM(D32:O32)</f>
        <v>5095.59</v>
      </c>
      <c r="R32" s="1">
        <f>+Q32-C32</f>
        <v>95.590000000000146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/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0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24429.13</v>
      </c>
      <c r="R39" s="1">
        <f>SUM(R7:R36)</f>
        <v>-625835.87000000011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1838.68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127569.32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68756.7</v>
      </c>
      <c r="D45" s="39"/>
      <c r="E45" s="39" t="s">
        <v>91</v>
      </c>
      <c r="F45" s="39"/>
      <c r="G45" s="69">
        <v>103461.38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145082.13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343386.83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57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/>
      <c r="B52" s="70"/>
      <c r="C52" s="35"/>
      <c r="D52" s="41"/>
      <c r="E52" s="67"/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88</v>
      </c>
      <c r="B53" s="70">
        <v>200000</v>
      </c>
      <c r="C53" s="35">
        <v>80092676</v>
      </c>
      <c r="D53" s="41">
        <v>46013</v>
      </c>
      <c r="E53" s="67">
        <v>4.1599999999999998E-2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88</v>
      </c>
      <c r="B54" s="70">
        <v>100000</v>
      </c>
      <c r="C54" s="35">
        <v>80094746</v>
      </c>
      <c r="D54" s="41">
        <v>46063</v>
      </c>
      <c r="E54" s="67">
        <v>4.1599999999999998E-2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A55" s="35"/>
      <c r="B55" s="73"/>
      <c r="C55" s="35"/>
      <c r="D55" s="41"/>
      <c r="E55" s="67"/>
      <c r="F55" s="35"/>
      <c r="G55" s="35"/>
      <c r="H55" s="35"/>
      <c r="I55" s="35"/>
    </row>
    <row r="56" spans="1:14" x14ac:dyDescent="0.2">
      <c r="A56" s="35" t="s">
        <v>77</v>
      </c>
      <c r="B56" s="69">
        <f>SUM(B52:B55)</f>
        <v>300000</v>
      </c>
      <c r="C56" s="35"/>
      <c r="D56" s="35"/>
      <c r="E56" s="35"/>
      <c r="F56" s="35"/>
      <c r="G56" s="35"/>
      <c r="H56" s="35"/>
      <c r="I56" s="35"/>
    </row>
    <row r="57" spans="1:14" x14ac:dyDescent="0.2">
      <c r="A57" s="35"/>
      <c r="B57" s="35"/>
      <c r="C57" s="35"/>
      <c r="D57" s="35"/>
      <c r="E57" s="35"/>
      <c r="F57" s="35"/>
      <c r="G57" s="35"/>
      <c r="H57" s="35"/>
      <c r="I57" s="35"/>
    </row>
    <row r="58" spans="1:14" x14ac:dyDescent="0.2">
      <c r="A58" s="35"/>
      <c r="B58" s="35"/>
      <c r="C58" s="35"/>
      <c r="D58" s="35"/>
      <c r="E58" s="74"/>
      <c r="F58" s="35"/>
      <c r="G58" s="41"/>
      <c r="H58" s="67"/>
      <c r="I58" s="35"/>
    </row>
    <row r="59" spans="1:14" x14ac:dyDescent="0.2">
      <c r="A59" s="35"/>
      <c r="B59" s="35"/>
      <c r="C59" s="35"/>
      <c r="D59" s="35"/>
      <c r="E59" s="35"/>
      <c r="F59" s="35"/>
      <c r="G59" s="35"/>
      <c r="H59" s="35"/>
      <c r="I59" s="35"/>
    </row>
    <row r="60" spans="1:14" x14ac:dyDescent="0.2">
      <c r="A60" s="39"/>
      <c r="B60" s="66"/>
      <c r="C60" s="35"/>
      <c r="D60" s="41"/>
      <c r="E60" s="67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FB34-5170-4058-A81F-39D158CEF273}">
  <dimension ref="A1:AM60"/>
  <sheetViews>
    <sheetView zoomScale="130" zoomScaleNormal="130" workbookViewId="0">
      <pane xSplit="2" topLeftCell="C1" activePane="topRight" state="frozen"/>
      <selection pane="topRight" activeCell="G46" sqref="G46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>
        <v>521700.25</v>
      </c>
      <c r="J7" s="1"/>
      <c r="K7" s="1"/>
      <c r="L7" s="1"/>
      <c r="M7" s="2"/>
      <c r="N7" s="1"/>
      <c r="O7" s="1"/>
      <c r="P7" s="10"/>
      <c r="Q7" s="1">
        <f>SUM(D7:O7)</f>
        <v>521700.25</v>
      </c>
      <c r="R7" s="1">
        <f>+Q7-C7</f>
        <v>-92064.75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>
        <v>10.69</v>
      </c>
      <c r="J10" s="1"/>
      <c r="K10" s="1"/>
      <c r="L10" s="1"/>
      <c r="M10" s="1"/>
      <c r="N10" s="1"/>
      <c r="O10" s="1"/>
      <c r="P10" s="10"/>
      <c r="Q10" s="1">
        <f>SUM(D10:O10)</f>
        <v>139.63</v>
      </c>
      <c r="R10" s="1">
        <f>+Q10-C10</f>
        <v>139.63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>
        <v>4595.62</v>
      </c>
      <c r="J13" s="1"/>
      <c r="K13" s="1"/>
      <c r="L13" s="1"/>
      <c r="M13" s="1"/>
      <c r="N13" s="1"/>
      <c r="O13" s="51"/>
      <c r="P13" s="10"/>
      <c r="Q13" s="1">
        <f>+SUM(D13:O13)</f>
        <v>15026.75</v>
      </c>
      <c r="R13" s="1">
        <f>+Q13-C13</f>
        <v>1026.75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>
        <v>0</v>
      </c>
      <c r="J15" s="1"/>
      <c r="K15" s="1"/>
      <c r="L15" s="1"/>
      <c r="M15" s="1"/>
      <c r="N15" s="1"/>
      <c r="O15" s="1"/>
      <c r="P15" s="10"/>
      <c r="Q15" s="1">
        <f>SUM(D15:O15)</f>
        <v>118</v>
      </c>
      <c r="R15" s="1">
        <f>+Q15-C15</f>
        <v>-682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1"/>
      <c r="K21" s="1"/>
      <c r="L21" s="1"/>
      <c r="M21" s="1"/>
      <c r="N21" s="1"/>
      <c r="O21" s="1"/>
      <c r="P21" s="10"/>
      <c r="Q21" s="1">
        <f>SUM(D21:O21)</f>
        <v>3000</v>
      </c>
      <c r="R21" s="1">
        <f>+Q21-C21</f>
        <v>3000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>
        <v>95.45</v>
      </c>
      <c r="J22" s="1"/>
      <c r="K22" s="1"/>
      <c r="L22" s="1"/>
      <c r="M22" s="1"/>
      <c r="N22" s="1"/>
      <c r="O22" s="1"/>
      <c r="P22" s="10"/>
      <c r="Q22" s="1">
        <f>SUM(D22:O22)</f>
        <v>435.29</v>
      </c>
      <c r="R22" s="1">
        <f>+Q22-C22</f>
        <v>-464.71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>
        <v>2902.75</v>
      </c>
      <c r="J26" s="1"/>
      <c r="K26" s="1"/>
      <c r="L26" s="1"/>
      <c r="M26" s="1"/>
      <c r="N26" s="1"/>
      <c r="O26" s="1"/>
      <c r="P26" s="10"/>
      <c r="Q26" s="1">
        <f>SUM(D26:O26)</f>
        <v>4960.2</v>
      </c>
      <c r="R26" s="1">
        <f>+Q26-C26</f>
        <v>-39.800000000000182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>
        <v>0</v>
      </c>
      <c r="J27" s="1"/>
      <c r="K27" s="1"/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>
        <v>422.25</v>
      </c>
      <c r="J29" s="1"/>
      <c r="K29" s="1"/>
      <c r="L29" s="1"/>
      <c r="M29" s="1"/>
      <c r="N29" s="1"/>
      <c r="O29" s="1"/>
      <c r="P29" s="10"/>
      <c r="Q29" s="1">
        <f>SUM(D29:O29)</f>
        <v>3153</v>
      </c>
      <c r="R29" s="1">
        <f>+Q29-C29</f>
        <v>-3847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>
        <v>0</v>
      </c>
      <c r="J32" s="1"/>
      <c r="K32" s="1"/>
      <c r="L32" s="1"/>
      <c r="M32" s="1"/>
      <c r="N32" s="1"/>
      <c r="O32" s="1"/>
      <c r="P32" s="10"/>
      <c r="Q32" s="1">
        <f>SUM(D32:O32)</f>
        <v>5095.59</v>
      </c>
      <c r="R32" s="1">
        <f>+Q32-C32</f>
        <v>95.590000000000146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532727.01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557156.14</v>
      </c>
      <c r="R39" s="1">
        <f>SUM(R7:R36)</f>
        <v>-93108.860000000015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3783.14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595442.88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68757.87</v>
      </c>
      <c r="D45" s="39"/>
      <c r="E45" s="39" t="s">
        <v>91</v>
      </c>
      <c r="F45" s="39"/>
      <c r="G45" s="69">
        <v>103672.27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15292.38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683416.27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57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/>
      <c r="B52" s="70"/>
      <c r="C52" s="35"/>
      <c r="D52" s="41"/>
      <c r="E52" s="67"/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5" t="s">
        <v>88</v>
      </c>
      <c r="B53" s="70">
        <v>100000</v>
      </c>
      <c r="C53" s="35">
        <v>80094746</v>
      </c>
      <c r="D53" s="41">
        <v>46063</v>
      </c>
      <c r="E53" s="67">
        <v>4.1599999999999998E-2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89</v>
      </c>
      <c r="B54" s="70">
        <v>130000</v>
      </c>
      <c r="C54" s="35">
        <v>9100151067</v>
      </c>
      <c r="D54" s="41">
        <v>46103</v>
      </c>
      <c r="E54" s="67">
        <v>3.4000000000000002E-2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A55" s="35" t="s">
        <v>88</v>
      </c>
      <c r="B55" s="73">
        <v>200000</v>
      </c>
      <c r="C55" s="35">
        <v>80098424</v>
      </c>
      <c r="D55" s="41">
        <v>46164</v>
      </c>
      <c r="E55" s="67">
        <v>3.73E-2</v>
      </c>
      <c r="F55" s="35"/>
      <c r="G55" s="35"/>
      <c r="H55" s="35"/>
      <c r="I55" s="35"/>
      <c r="J55" s="35"/>
      <c r="K55" s="35"/>
      <c r="L55" s="44"/>
      <c r="M55" s="35"/>
      <c r="N55" s="35"/>
    </row>
    <row r="56" spans="1:14" x14ac:dyDescent="0.2">
      <c r="A56" s="35" t="s">
        <v>77</v>
      </c>
      <c r="B56" s="69">
        <f>SUM(B52:B55)</f>
        <v>430000</v>
      </c>
      <c r="C56" s="35"/>
      <c r="D56" s="35"/>
      <c r="E56" s="35"/>
      <c r="F56" s="35"/>
      <c r="G56" s="35"/>
      <c r="H56" s="35"/>
      <c r="I56" s="35"/>
    </row>
    <row r="57" spans="1:14" x14ac:dyDescent="0.2">
      <c r="A57" s="35"/>
      <c r="B57" s="35"/>
      <c r="C57" s="35"/>
      <c r="D57" s="35"/>
      <c r="E57" s="35"/>
      <c r="F57" s="35"/>
      <c r="G57" s="35"/>
      <c r="H57" s="35"/>
      <c r="I57" s="35"/>
    </row>
    <row r="58" spans="1:14" x14ac:dyDescent="0.2">
      <c r="A58" s="35"/>
      <c r="B58" s="35"/>
      <c r="C58" s="35"/>
      <c r="D58" s="35"/>
      <c r="E58" s="74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35"/>
      <c r="F59" s="35"/>
      <c r="G59" s="41"/>
      <c r="H59" s="67"/>
      <c r="I59" s="35"/>
    </row>
    <row r="60" spans="1:14" x14ac:dyDescent="0.2">
      <c r="A60" s="39"/>
      <c r="B60" s="66"/>
      <c r="C60" s="35"/>
      <c r="D60" s="41"/>
      <c r="E60" s="67"/>
      <c r="F60" s="35"/>
      <c r="G60" s="35"/>
      <c r="H60" s="35"/>
      <c r="I60" s="35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7AFC-4182-46E9-8B8E-0627DB4BAA94}">
  <dimension ref="A1:AM60"/>
  <sheetViews>
    <sheetView topLeftCell="A34" zoomScale="130" zoomScaleNormal="130" workbookViewId="0">
      <pane xSplit="2" topLeftCell="C1" activePane="topRight" state="frozen"/>
      <selection pane="topRight" activeCell="D57" sqref="D57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>
        <v>521700.25</v>
      </c>
      <c r="J7" s="1">
        <v>0</v>
      </c>
      <c r="K7" s="1"/>
      <c r="L7" s="1"/>
      <c r="M7" s="2"/>
      <c r="N7" s="1"/>
      <c r="O7" s="1"/>
      <c r="P7" s="10"/>
      <c r="Q7" s="1">
        <f>SUM(D7:O7)</f>
        <v>521700.25</v>
      </c>
      <c r="R7" s="1">
        <f>+Q7-C7</f>
        <v>-92064.75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>
        <v>10.69</v>
      </c>
      <c r="J10" s="1">
        <v>20.6</v>
      </c>
      <c r="K10" s="1"/>
      <c r="L10" s="1"/>
      <c r="M10" s="1"/>
      <c r="N10" s="1"/>
      <c r="O10" s="1"/>
      <c r="P10" s="10"/>
      <c r="Q10" s="1">
        <f>SUM(D10:O10)</f>
        <v>160.22999999999999</v>
      </c>
      <c r="R10" s="1">
        <f>+Q10-C10</f>
        <v>160.22999999999999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>
        <v>4595.62</v>
      </c>
      <c r="J13" s="51">
        <v>917.66</v>
      </c>
      <c r="K13" s="1"/>
      <c r="L13" s="1"/>
      <c r="M13" s="1"/>
      <c r="N13" s="1"/>
      <c r="O13" s="51"/>
      <c r="P13" s="10"/>
      <c r="Q13" s="1">
        <f>+SUM(D13:O13)</f>
        <v>15944.41</v>
      </c>
      <c r="R13" s="1">
        <f>+Q13-C13</f>
        <v>1944.4099999999999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>
        <v>0</v>
      </c>
      <c r="J15" s="1">
        <v>115</v>
      </c>
      <c r="K15" s="1"/>
      <c r="L15" s="1"/>
      <c r="M15" s="1"/>
      <c r="N15" s="1"/>
      <c r="O15" s="1"/>
      <c r="P15" s="10"/>
      <c r="Q15" s="1">
        <f>SUM(D15:O15)</f>
        <v>233</v>
      </c>
      <c r="R15" s="1">
        <f>+Q15-C15</f>
        <v>-567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1">
        <v>0</v>
      </c>
      <c r="K21" s="1"/>
      <c r="L21" s="1"/>
      <c r="M21" s="1"/>
      <c r="N21" s="1"/>
      <c r="O21" s="1"/>
      <c r="P21" s="10"/>
      <c r="Q21" s="1">
        <f>SUM(D21:O21)</f>
        <v>3000</v>
      </c>
      <c r="R21" s="1">
        <f>+Q21-C21</f>
        <v>3000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>
        <v>95.45</v>
      </c>
      <c r="J22" s="1">
        <v>72.45</v>
      </c>
      <c r="K22" s="1"/>
      <c r="L22" s="1"/>
      <c r="M22" s="1"/>
      <c r="N22" s="1"/>
      <c r="O22" s="1"/>
      <c r="P22" s="10"/>
      <c r="Q22" s="1">
        <f>SUM(D22:O22)</f>
        <v>507.74</v>
      </c>
      <c r="R22" s="1">
        <f>+Q22-C22</f>
        <v>-392.26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>
        <v>2902.75</v>
      </c>
      <c r="J26" s="1">
        <v>149.19999999999999</v>
      </c>
      <c r="K26" s="1"/>
      <c r="L26" s="1"/>
      <c r="M26" s="1"/>
      <c r="N26" s="1"/>
      <c r="O26" s="1"/>
      <c r="P26" s="10"/>
      <c r="Q26" s="1">
        <f>SUM(D26:O26)</f>
        <v>5109.3999999999996</v>
      </c>
      <c r="R26" s="1">
        <f>+Q26-C26</f>
        <v>109.39999999999964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>
        <v>0</v>
      </c>
      <c r="J27" s="1">
        <v>0</v>
      </c>
      <c r="K27" s="1"/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>
        <v>422.25</v>
      </c>
      <c r="J29" s="1">
        <v>472.48</v>
      </c>
      <c r="K29" s="1"/>
      <c r="L29" s="1"/>
      <c r="M29" s="1"/>
      <c r="N29" s="1"/>
      <c r="O29" s="1"/>
      <c r="P29" s="10"/>
      <c r="Q29" s="1">
        <f>SUM(D29:O29)</f>
        <v>3625.48</v>
      </c>
      <c r="R29" s="1">
        <f>+Q29-C29</f>
        <v>-3374.52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>
        <v>0</v>
      </c>
      <c r="J32" s="1">
        <v>0</v>
      </c>
      <c r="K32" s="1"/>
      <c r="L32" s="1"/>
      <c r="M32" s="1"/>
      <c r="N32" s="1"/>
      <c r="O32" s="1"/>
      <c r="P32" s="10"/>
      <c r="Q32" s="1">
        <f>SUM(D32:O32)</f>
        <v>5095.59</v>
      </c>
      <c r="R32" s="1">
        <f>+Q32-C32</f>
        <v>95.590000000000146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532727.01</v>
      </c>
      <c r="J39" s="1">
        <f t="shared" si="0"/>
        <v>1747.39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558903.53</v>
      </c>
      <c r="R39" s="1">
        <f>SUM(R7:R36)</f>
        <v>-91361.470000000016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218.95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590875.92000000004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0</v>
      </c>
      <c r="D45" s="39"/>
      <c r="E45" s="39" t="s">
        <v>91</v>
      </c>
      <c r="F45" s="39"/>
      <c r="G45" s="69">
        <v>103883.59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15323.55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606558.42000000004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57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/>
      <c r="B52" s="70"/>
      <c r="C52" s="35"/>
      <c r="D52" s="41"/>
      <c r="E52" s="67"/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5" t="s">
        <v>88</v>
      </c>
      <c r="B53" s="70">
        <v>100000</v>
      </c>
      <c r="C53" s="35">
        <v>80094746</v>
      </c>
      <c r="D53" s="41">
        <v>46063</v>
      </c>
      <c r="E53" s="67">
        <v>4.1599999999999998E-2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89</v>
      </c>
      <c r="B54" s="70">
        <v>130000</v>
      </c>
      <c r="C54" s="35">
        <v>9100151067</v>
      </c>
      <c r="D54" s="41">
        <v>46103</v>
      </c>
      <c r="E54" s="67">
        <v>3.4000000000000002E-2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A55" s="35" t="s">
        <v>88</v>
      </c>
      <c r="B55" s="73">
        <v>200000</v>
      </c>
      <c r="C55" s="35">
        <v>80098424</v>
      </c>
      <c r="D55" s="41">
        <v>46164</v>
      </c>
      <c r="E55" s="67">
        <v>3.73E-2</v>
      </c>
      <c r="F55" s="35"/>
      <c r="G55" s="35"/>
      <c r="H55" s="35"/>
      <c r="I55" s="35"/>
      <c r="J55" s="35"/>
      <c r="K55" s="35"/>
      <c r="L55" s="44"/>
      <c r="M55" s="35"/>
      <c r="N55" s="35"/>
    </row>
    <row r="56" spans="1:14" x14ac:dyDescent="0.2">
      <c r="A56" s="35" t="s">
        <v>77</v>
      </c>
      <c r="B56" s="69">
        <f>SUM(B52:B55)</f>
        <v>430000</v>
      </c>
      <c r="C56" s="35"/>
      <c r="D56" s="35"/>
      <c r="E56" s="35"/>
      <c r="F56" s="35"/>
      <c r="G56" s="35"/>
      <c r="H56" s="35"/>
      <c r="I56" s="35"/>
    </row>
    <row r="57" spans="1:14" x14ac:dyDescent="0.2">
      <c r="A57" s="35"/>
      <c r="B57" s="35"/>
      <c r="C57" s="35"/>
      <c r="D57" s="35"/>
      <c r="E57" s="35"/>
      <c r="F57" s="35"/>
      <c r="G57" s="35"/>
      <c r="H57" s="35"/>
      <c r="I57" s="35"/>
    </row>
    <row r="58" spans="1:14" x14ac:dyDescent="0.2">
      <c r="A58" s="35"/>
      <c r="B58" s="35"/>
      <c r="C58" s="35"/>
      <c r="D58" s="35"/>
      <c r="E58" s="74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35"/>
      <c r="F59" s="35"/>
      <c r="G59" s="41"/>
      <c r="H59" s="67"/>
      <c r="I59" s="35"/>
    </row>
    <row r="60" spans="1:14" x14ac:dyDescent="0.2">
      <c r="A60" s="39"/>
      <c r="B60" s="66"/>
      <c r="C60" s="35"/>
      <c r="D60" s="41"/>
      <c r="E60" s="67"/>
      <c r="F60" s="35"/>
      <c r="G60" s="35"/>
      <c r="H60" s="35"/>
      <c r="I60" s="35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64AA-DBAA-4D08-8D37-729A06E31C54}">
  <dimension ref="A1:AM62"/>
  <sheetViews>
    <sheetView zoomScale="130" zoomScaleNormal="130" workbookViewId="0">
      <pane xSplit="2" topLeftCell="C1" activePane="topRight" state="frozen"/>
      <selection pane="topRight" activeCell="E57" sqref="E57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>
        <v>521700.25</v>
      </c>
      <c r="J7" s="1">
        <v>0</v>
      </c>
      <c r="K7" s="1">
        <v>0</v>
      </c>
      <c r="L7" s="1"/>
      <c r="M7" s="2"/>
      <c r="N7" s="1"/>
      <c r="O7" s="1"/>
      <c r="P7" s="10"/>
      <c r="Q7" s="1">
        <f>SUM(D7:O7)</f>
        <v>521700.25</v>
      </c>
      <c r="R7" s="1">
        <f>+Q7-C7</f>
        <v>-92064.75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>
        <v>10.69</v>
      </c>
      <c r="J10" s="1">
        <v>20.6</v>
      </c>
      <c r="K10" s="1">
        <v>25.1</v>
      </c>
      <c r="L10" s="1"/>
      <c r="M10" s="1"/>
      <c r="N10" s="1"/>
      <c r="O10" s="1"/>
      <c r="P10" s="10"/>
      <c r="Q10" s="1">
        <f>SUM(D10:O10)</f>
        <v>185.32999999999998</v>
      </c>
      <c r="R10" s="1">
        <f>+Q10-C10</f>
        <v>185.32999999999998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>
        <v>4595.62</v>
      </c>
      <c r="J13" s="51">
        <v>917.66</v>
      </c>
      <c r="K13" s="51">
        <v>2398.4499999999998</v>
      </c>
      <c r="L13" s="1"/>
      <c r="M13" s="1"/>
      <c r="N13" s="1"/>
      <c r="O13" s="51"/>
      <c r="P13" s="10"/>
      <c r="Q13" s="1">
        <f>+SUM(D13:O13)</f>
        <v>18342.86</v>
      </c>
      <c r="R13" s="1">
        <f>+Q13-C13</f>
        <v>4342.8600000000006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>
        <v>0</v>
      </c>
      <c r="J15" s="1">
        <v>115</v>
      </c>
      <c r="K15" s="1">
        <v>0</v>
      </c>
      <c r="L15" s="1"/>
      <c r="M15" s="1"/>
      <c r="N15" s="1"/>
      <c r="O15" s="1"/>
      <c r="P15" s="10"/>
      <c r="Q15" s="1">
        <f>SUM(D15:O15)</f>
        <v>233</v>
      </c>
      <c r="R15" s="1">
        <f>+Q15-C15</f>
        <v>-567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1">
        <v>0</v>
      </c>
      <c r="K21" s="1">
        <v>0</v>
      </c>
      <c r="L21" s="1"/>
      <c r="M21" s="1"/>
      <c r="N21" s="1"/>
      <c r="O21" s="1"/>
      <c r="P21" s="10"/>
      <c r="Q21" s="1">
        <f>SUM(D21:O21)</f>
        <v>3000</v>
      </c>
      <c r="R21" s="1">
        <f>+Q21-C21</f>
        <v>3000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>
        <v>95.45</v>
      </c>
      <c r="J22" s="1">
        <v>72.45</v>
      </c>
      <c r="K22" s="1">
        <v>91.93</v>
      </c>
      <c r="L22" s="1"/>
      <c r="M22" s="1"/>
      <c r="N22" s="1"/>
      <c r="O22" s="1"/>
      <c r="P22" s="10"/>
      <c r="Q22" s="1">
        <f>SUM(D22:O22)</f>
        <v>599.67000000000007</v>
      </c>
      <c r="R22" s="1">
        <f>+Q22-C22</f>
        <v>-300.32999999999993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>
        <v>2902.75</v>
      </c>
      <c r="J26" s="1">
        <v>149.19999999999999</v>
      </c>
      <c r="K26" s="1">
        <v>167.24</v>
      </c>
      <c r="L26" s="1"/>
      <c r="M26" s="1"/>
      <c r="N26" s="1"/>
      <c r="O26" s="1"/>
      <c r="P26" s="10"/>
      <c r="Q26" s="1">
        <f>SUM(D26:O26)</f>
        <v>5276.6399999999994</v>
      </c>
      <c r="R26" s="1">
        <f>+Q26-C26</f>
        <v>276.63999999999942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>
        <v>422.25</v>
      </c>
      <c r="J29" s="1">
        <v>472.48</v>
      </c>
      <c r="K29" s="1">
        <v>603.6</v>
      </c>
      <c r="L29" s="1"/>
      <c r="M29" s="1"/>
      <c r="N29" s="1"/>
      <c r="O29" s="1"/>
      <c r="P29" s="10"/>
      <c r="Q29" s="1">
        <f>SUM(D29:O29)</f>
        <v>4229.08</v>
      </c>
      <c r="R29" s="1">
        <f>+Q29-C29</f>
        <v>-2770.92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>
        <v>0</v>
      </c>
      <c r="J32" s="1">
        <v>0</v>
      </c>
      <c r="K32" s="1">
        <v>2222</v>
      </c>
      <c r="L32" s="1"/>
      <c r="M32" s="1"/>
      <c r="N32" s="1"/>
      <c r="O32" s="1"/>
      <c r="P32" s="10"/>
      <c r="Q32" s="1">
        <f>SUM(D32:O32)</f>
        <v>7317.59</v>
      </c>
      <c r="R32" s="1">
        <f>+Q32-C32</f>
        <v>2317.59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532727.01</v>
      </c>
      <c r="J39" s="1">
        <f t="shared" si="0"/>
        <v>1747.39</v>
      </c>
      <c r="K39" s="1">
        <f t="shared" si="0"/>
        <v>5508.32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564411.85000000009</v>
      </c>
      <c r="R39" s="1">
        <f>SUM(R7:R36)</f>
        <v>-85853.150000000009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385.93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285054.90000000002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5" t="s">
        <v>96</v>
      </c>
      <c r="B45" s="35" t="s">
        <v>61</v>
      </c>
      <c r="C45" s="57">
        <v>140</v>
      </c>
      <c r="D45" s="39"/>
      <c r="E45" s="39" t="s">
        <v>91</v>
      </c>
      <c r="F45" s="39"/>
      <c r="G45" s="69">
        <v>104074.85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7" t="s">
        <v>95</v>
      </c>
      <c r="B46" s="37" t="s">
        <v>62</v>
      </c>
      <c r="C46" s="60">
        <v>15351.76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42" t="s">
        <v>63</v>
      </c>
      <c r="B47" s="43"/>
      <c r="C47" s="61">
        <f>SUM(C43:C46)</f>
        <v>300932.59000000003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35"/>
      <c r="B48" s="35"/>
      <c r="C48" s="57"/>
      <c r="D48" s="39"/>
      <c r="E48" s="39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3" t="s">
        <v>64</v>
      </c>
      <c r="B49" s="35"/>
      <c r="C49" s="35"/>
      <c r="D49" s="36" t="s">
        <v>65</v>
      </c>
      <c r="E49" s="36" t="s">
        <v>66</v>
      </c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7"/>
      <c r="B50" s="38" t="s">
        <v>67</v>
      </c>
      <c r="C50" s="38" t="s">
        <v>68</v>
      </c>
      <c r="D50" s="38" t="s">
        <v>69</v>
      </c>
      <c r="E50" s="38" t="s">
        <v>70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5" t="s">
        <v>89</v>
      </c>
      <c r="B51" s="70">
        <v>130000</v>
      </c>
      <c r="C51" s="35">
        <v>9100151067</v>
      </c>
      <c r="D51" s="41">
        <v>46103</v>
      </c>
      <c r="E51" s="67">
        <v>3.4000000000000002E-2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88</v>
      </c>
      <c r="B52" s="70">
        <v>200000</v>
      </c>
      <c r="C52" s="35">
        <v>80098424</v>
      </c>
      <c r="D52" s="41">
        <v>46164</v>
      </c>
      <c r="E52" s="67">
        <v>3.73E-2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92</v>
      </c>
      <c r="B53" s="70">
        <v>150000</v>
      </c>
      <c r="C53" s="78" t="s">
        <v>94</v>
      </c>
      <c r="D53" s="75">
        <v>46170</v>
      </c>
      <c r="E53" s="76">
        <v>3.85E-2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92</v>
      </c>
      <c r="B54" s="70">
        <v>150000</v>
      </c>
      <c r="C54" s="77" t="s">
        <v>93</v>
      </c>
      <c r="D54" s="75">
        <v>46190</v>
      </c>
      <c r="E54" s="76">
        <v>3.7499999999999999E-2</v>
      </c>
      <c r="F54" s="35"/>
      <c r="G54" s="35"/>
      <c r="H54" s="35"/>
      <c r="I54" s="35"/>
      <c r="J54" s="35"/>
      <c r="K54" s="35"/>
      <c r="L54" s="50"/>
      <c r="M54" s="35"/>
      <c r="N54" s="35"/>
    </row>
    <row r="55" spans="1:14" x14ac:dyDescent="0.2">
      <c r="A55" s="35" t="s">
        <v>88</v>
      </c>
      <c r="B55" s="70">
        <v>50000</v>
      </c>
      <c r="C55" s="35">
        <v>80099771</v>
      </c>
      <c r="D55" s="41">
        <v>46213</v>
      </c>
      <c r="E55" s="67">
        <v>3.73E-2</v>
      </c>
      <c r="F55" s="35"/>
      <c r="G55" s="35"/>
      <c r="H55" s="35"/>
      <c r="I55" s="35"/>
      <c r="J55" s="35"/>
      <c r="K55" s="35"/>
      <c r="L55" s="50"/>
      <c r="M55" s="35"/>
      <c r="N55" s="35"/>
    </row>
    <row r="56" spans="1:14" x14ac:dyDescent="0.2">
      <c r="A56" s="35"/>
      <c r="B56" s="73"/>
      <c r="C56" s="77"/>
      <c r="D56" s="75"/>
      <c r="E56" s="76"/>
      <c r="F56" s="35"/>
      <c r="G56" s="35"/>
      <c r="H56" s="35"/>
      <c r="I56" s="35"/>
      <c r="J56" s="35"/>
      <c r="K56" s="35"/>
      <c r="L56" s="44"/>
      <c r="M56" s="35"/>
      <c r="N56" s="35"/>
    </row>
    <row r="57" spans="1:14" x14ac:dyDescent="0.2">
      <c r="A57" s="35" t="s">
        <v>77</v>
      </c>
      <c r="B57" s="69">
        <f>SUM(B51:B56)</f>
        <v>680000</v>
      </c>
      <c r="C57" s="35"/>
      <c r="D57" s="35"/>
      <c r="E57" s="35"/>
      <c r="F57" s="35"/>
      <c r="G57" s="35"/>
      <c r="H57" s="35"/>
      <c r="I57" s="35"/>
      <c r="J57" s="35"/>
      <c r="K57" s="35"/>
      <c r="L57" s="44"/>
      <c r="M57" s="35"/>
      <c r="N57" s="35"/>
    </row>
    <row r="58" spans="1:14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74"/>
      <c r="F59" s="35"/>
      <c r="G59" s="35"/>
      <c r="H59" s="35"/>
      <c r="I59" s="35"/>
    </row>
    <row r="60" spans="1:14" x14ac:dyDescent="0.2">
      <c r="A60" s="35"/>
      <c r="B60" s="35"/>
      <c r="C60" s="35"/>
      <c r="D60" s="35"/>
      <c r="E60" s="35"/>
      <c r="F60" s="35"/>
      <c r="G60" s="35"/>
      <c r="H60" s="35"/>
      <c r="I60" s="35"/>
    </row>
    <row r="61" spans="1:14" x14ac:dyDescent="0.2">
      <c r="A61" s="39"/>
      <c r="B61" s="66"/>
      <c r="C61" s="35"/>
      <c r="D61" s="41"/>
      <c r="E61" s="67"/>
      <c r="F61" s="35"/>
      <c r="G61" s="41"/>
      <c r="H61" s="67"/>
      <c r="I61" s="35"/>
    </row>
    <row r="62" spans="1:14" x14ac:dyDescent="0.2">
      <c r="F62" s="35"/>
      <c r="G62" s="35"/>
      <c r="H62" s="35"/>
      <c r="I62" s="35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D7D6-6110-46BF-9EB1-6162B3123ED8}">
  <dimension ref="A1:AM62"/>
  <sheetViews>
    <sheetView zoomScale="130" zoomScaleNormal="130" workbookViewId="0">
      <pane xSplit="2" topLeftCell="C1" activePane="topRight" state="frozen"/>
      <selection pane="topRight" activeCell="A27" sqref="A27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>
        <v>521700.25</v>
      </c>
      <c r="J7" s="1">
        <v>0</v>
      </c>
      <c r="K7" s="1">
        <v>0</v>
      </c>
      <c r="L7" s="1">
        <v>0</v>
      </c>
      <c r="M7" s="2"/>
      <c r="N7" s="1"/>
      <c r="O7" s="1"/>
      <c r="P7" s="10"/>
      <c r="Q7" s="1">
        <f>SUM(D7:O7)</f>
        <v>521700.25</v>
      </c>
      <c r="R7" s="1">
        <f>+Q7-C7</f>
        <v>-92064.75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>
        <v>10.69</v>
      </c>
      <c r="J10" s="1">
        <v>20.6</v>
      </c>
      <c r="K10" s="1">
        <v>25.1</v>
      </c>
      <c r="L10" s="1">
        <v>27.09</v>
      </c>
      <c r="M10" s="1"/>
      <c r="N10" s="1"/>
      <c r="O10" s="1"/>
      <c r="P10" s="10"/>
      <c r="Q10" s="1">
        <f>SUM(D10:O10)</f>
        <v>212.42</v>
      </c>
      <c r="R10" s="1">
        <f>+Q10-C10</f>
        <v>212.42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>
        <v>4595.62</v>
      </c>
      <c r="J13" s="51">
        <v>917.66</v>
      </c>
      <c r="K13" s="51">
        <v>2398.4499999999998</v>
      </c>
      <c r="L13" s="51">
        <v>1731.64</v>
      </c>
      <c r="M13" s="1"/>
      <c r="N13" s="1"/>
      <c r="O13" s="51"/>
      <c r="P13" s="10"/>
      <c r="Q13" s="1">
        <f>+SUM(D13:O13)</f>
        <v>20074.5</v>
      </c>
      <c r="R13" s="1">
        <f>+Q13-C13</f>
        <v>6074.5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>
        <v>0</v>
      </c>
      <c r="J15" s="1">
        <v>115</v>
      </c>
      <c r="K15" s="1">
        <v>0</v>
      </c>
      <c r="L15" s="1">
        <v>20</v>
      </c>
      <c r="M15" s="1"/>
      <c r="N15" s="1"/>
      <c r="O15" s="1"/>
      <c r="P15" s="10"/>
      <c r="Q15" s="1">
        <f>SUM(D15:O15)</f>
        <v>253</v>
      </c>
      <c r="R15" s="1">
        <f>+Q15-C15</f>
        <v>-547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1">
        <v>0</v>
      </c>
      <c r="K21" s="1">
        <v>0</v>
      </c>
      <c r="L21" s="1">
        <v>0</v>
      </c>
      <c r="M21" s="1"/>
      <c r="N21" s="1"/>
      <c r="O21" s="1"/>
      <c r="P21" s="10"/>
      <c r="Q21" s="1">
        <f>SUM(D21:O21)</f>
        <v>3000</v>
      </c>
      <c r="R21" s="1">
        <f>+Q21-C21</f>
        <v>3000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>
        <v>95.45</v>
      </c>
      <c r="J22" s="1">
        <v>72.45</v>
      </c>
      <c r="K22" s="1">
        <v>91.93</v>
      </c>
      <c r="L22" s="1">
        <v>83.99</v>
      </c>
      <c r="M22" s="1"/>
      <c r="N22" s="1"/>
      <c r="O22" s="1"/>
      <c r="P22" s="10"/>
      <c r="Q22" s="1">
        <f>SUM(D22:O22)</f>
        <v>683.66000000000008</v>
      </c>
      <c r="R22" s="1">
        <f>+Q22-C22</f>
        <v>-216.33999999999992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>
        <v>2902.75</v>
      </c>
      <c r="J26" s="1">
        <v>149.19999999999999</v>
      </c>
      <c r="K26" s="1">
        <v>167.24</v>
      </c>
      <c r="L26" s="1">
        <v>38.76</v>
      </c>
      <c r="M26" s="1"/>
      <c r="N26" s="1"/>
      <c r="O26" s="1"/>
      <c r="P26" s="10"/>
      <c r="Q26" s="1">
        <f>SUM(D26:O26)</f>
        <v>5315.4</v>
      </c>
      <c r="R26" s="1">
        <f>+Q26-C26</f>
        <v>315.39999999999964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>
        <v>422.25</v>
      </c>
      <c r="J29" s="1">
        <v>472.48</v>
      </c>
      <c r="K29" s="1">
        <v>603.6</v>
      </c>
      <c r="L29" s="1">
        <v>635.75</v>
      </c>
      <c r="M29" s="1"/>
      <c r="N29" s="1"/>
      <c r="O29" s="1"/>
      <c r="P29" s="10"/>
      <c r="Q29" s="1">
        <f>SUM(D29:O29)</f>
        <v>4864.83</v>
      </c>
      <c r="R29" s="1">
        <f>+Q29-C29</f>
        <v>-2135.17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>
        <v>0</v>
      </c>
      <c r="J32" s="1">
        <v>0</v>
      </c>
      <c r="K32" s="1">
        <v>2222</v>
      </c>
      <c r="L32" s="1">
        <v>17285</v>
      </c>
      <c r="M32" s="1"/>
      <c r="N32" s="1"/>
      <c r="O32" s="1"/>
      <c r="P32" s="10"/>
      <c r="Q32" s="1">
        <f>SUM(D32:O32)</f>
        <v>24602.59</v>
      </c>
      <c r="R32" s="1">
        <f>+Q32-C32</f>
        <v>19602.59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532727.01</v>
      </c>
      <c r="J39" s="1">
        <f t="shared" si="0"/>
        <v>1747.39</v>
      </c>
      <c r="K39" s="1">
        <f t="shared" si="0"/>
        <v>5508.32</v>
      </c>
      <c r="L39" s="1">
        <f t="shared" si="0"/>
        <v>19822.23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584234.07999999996</v>
      </c>
      <c r="R39" s="1">
        <f>SUM(R7:R36)</f>
        <v>-66030.920000000013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580.94000000000005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246642.39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5" t="s">
        <v>96</v>
      </c>
      <c r="B45" s="35" t="s">
        <v>61</v>
      </c>
      <c r="C45" s="57">
        <v>140</v>
      </c>
      <c r="D45" s="39"/>
      <c r="E45" s="39" t="s">
        <v>91</v>
      </c>
      <c r="F45" s="39"/>
      <c r="G45" s="69">
        <v>104286.99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7" t="s">
        <v>95</v>
      </c>
      <c r="B46" s="37" t="s">
        <v>62</v>
      </c>
      <c r="C46" s="60">
        <v>146568.76999999999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42" t="s">
        <v>63</v>
      </c>
      <c r="B47" s="43"/>
      <c r="C47" s="61">
        <f>SUM(C43:C46)</f>
        <v>393932.1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35"/>
      <c r="B48" s="35"/>
      <c r="C48" s="57"/>
      <c r="D48" s="39"/>
      <c r="E48" s="39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3" t="s">
        <v>64</v>
      </c>
      <c r="B49" s="35"/>
      <c r="C49" s="35"/>
      <c r="D49" s="36" t="s">
        <v>65</v>
      </c>
      <c r="E49" s="36" t="s">
        <v>66</v>
      </c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7"/>
      <c r="B50" s="38" t="s">
        <v>67</v>
      </c>
      <c r="C50" s="38" t="s">
        <v>68</v>
      </c>
      <c r="D50" s="38" t="s">
        <v>69</v>
      </c>
      <c r="E50" s="38" t="s">
        <v>70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5"/>
      <c r="B51" s="70"/>
      <c r="C51" s="35"/>
      <c r="D51" s="41"/>
      <c r="E51" s="67"/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88</v>
      </c>
      <c r="B52" s="70">
        <v>200000</v>
      </c>
      <c r="C52" s="35">
        <v>80098424</v>
      </c>
      <c r="D52" s="41">
        <v>46164</v>
      </c>
      <c r="E52" s="67">
        <v>3.73E-2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92</v>
      </c>
      <c r="B53" s="70">
        <v>150000</v>
      </c>
      <c r="C53" s="78" t="s">
        <v>94</v>
      </c>
      <c r="D53" s="75">
        <v>46170</v>
      </c>
      <c r="E53" s="76">
        <v>3.85E-2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92</v>
      </c>
      <c r="B54" s="70">
        <v>150000</v>
      </c>
      <c r="C54" s="77" t="s">
        <v>93</v>
      </c>
      <c r="D54" s="75">
        <v>46190</v>
      </c>
      <c r="E54" s="76">
        <v>3.7499999999999999E-2</v>
      </c>
      <c r="F54" s="35"/>
      <c r="G54" s="35"/>
      <c r="H54" s="35"/>
      <c r="I54" s="35"/>
      <c r="J54" s="35"/>
      <c r="K54" s="35"/>
      <c r="L54" s="50"/>
      <c r="M54" s="35"/>
      <c r="N54" s="35"/>
    </row>
    <row r="55" spans="1:14" x14ac:dyDescent="0.2">
      <c r="A55" s="35" t="s">
        <v>88</v>
      </c>
      <c r="B55" s="70">
        <v>50000</v>
      </c>
      <c r="C55" s="35">
        <v>80099771</v>
      </c>
      <c r="D55" s="41">
        <v>46213</v>
      </c>
      <c r="E55" s="67">
        <v>3.73E-2</v>
      </c>
      <c r="F55" s="35"/>
      <c r="G55" s="35"/>
      <c r="H55" s="35"/>
      <c r="I55" s="35"/>
      <c r="J55" s="35"/>
      <c r="K55" s="35"/>
      <c r="L55" s="50"/>
      <c r="M55" s="35"/>
      <c r="N55" s="35"/>
    </row>
    <row r="56" spans="1:14" x14ac:dyDescent="0.2">
      <c r="A56" s="35"/>
      <c r="B56" s="73"/>
      <c r="C56" s="77"/>
      <c r="D56" s="75"/>
      <c r="E56" s="76"/>
      <c r="F56" s="35"/>
      <c r="G56" s="35"/>
      <c r="H56" s="35"/>
      <c r="I56" s="35"/>
      <c r="J56" s="35"/>
      <c r="K56" s="35"/>
      <c r="L56" s="44"/>
      <c r="M56" s="35"/>
      <c r="N56" s="35"/>
    </row>
    <row r="57" spans="1:14" x14ac:dyDescent="0.2">
      <c r="A57" s="35" t="s">
        <v>77</v>
      </c>
      <c r="B57" s="69">
        <f>SUM(B51:B56)</f>
        <v>550000</v>
      </c>
      <c r="C57" s="35"/>
      <c r="D57" s="35"/>
      <c r="E57" s="35"/>
      <c r="F57" s="35"/>
      <c r="G57" s="35"/>
      <c r="H57" s="35"/>
      <c r="I57" s="35"/>
      <c r="J57" s="35"/>
      <c r="K57" s="35"/>
      <c r="L57" s="44"/>
      <c r="M57" s="35"/>
      <c r="N57" s="35"/>
    </row>
    <row r="58" spans="1:14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74"/>
      <c r="F59" s="35"/>
      <c r="G59" s="35"/>
      <c r="H59" s="35"/>
      <c r="I59" s="35"/>
    </row>
    <row r="60" spans="1:14" x14ac:dyDescent="0.2">
      <c r="A60" s="35"/>
      <c r="B60" s="35"/>
      <c r="C60" s="35"/>
      <c r="D60" s="35"/>
      <c r="E60" s="35"/>
      <c r="F60" s="35"/>
      <c r="G60" s="35"/>
      <c r="H60" s="35"/>
      <c r="I60" s="35"/>
    </row>
    <row r="61" spans="1:14" x14ac:dyDescent="0.2">
      <c r="A61" s="39"/>
      <c r="B61" s="66"/>
      <c r="C61" s="35"/>
      <c r="D61" s="41"/>
      <c r="E61" s="67"/>
      <c r="F61" s="35"/>
      <c r="G61" s="41"/>
      <c r="H61" s="67"/>
      <c r="I61" s="35"/>
    </row>
    <row r="62" spans="1:14" x14ac:dyDescent="0.2">
      <c r="F62" s="35"/>
      <c r="G62" s="35"/>
      <c r="H62" s="35"/>
      <c r="I62" s="35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July</vt:lpstr>
      <vt:lpstr>August</vt:lpstr>
      <vt:lpstr>September</vt:lpstr>
      <vt:lpstr>October </vt:lpstr>
      <vt:lpstr>November</vt:lpstr>
      <vt:lpstr>December</vt:lpstr>
      <vt:lpstr>January</vt:lpstr>
      <vt:lpstr>February</vt:lpstr>
      <vt:lpstr>March</vt:lpstr>
      <vt:lpstr>April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 Memorial Library</dc:creator>
  <cp:lastModifiedBy>Marcie Gifford</cp:lastModifiedBy>
  <cp:lastPrinted>2026-05-05T13:43:28Z</cp:lastPrinted>
  <dcterms:created xsi:type="dcterms:W3CDTF">2001-07-16T18:23:56Z</dcterms:created>
  <dcterms:modified xsi:type="dcterms:W3CDTF">2026-05-05T13:55:02Z</dcterms:modified>
</cp:coreProperties>
</file>